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320" windowHeight="10005" activeTab="1"/>
  </bookViews>
  <sheets>
    <sheet name="Zulieferer1" sheetId="1" r:id="rId1"/>
    <sheet name="Zulieferer2" sheetId="2" r:id="rId2"/>
    <sheet name="Auswertung" sheetId="3" r:id="rId3"/>
  </sheets>
  <calcPr calcId="125725"/>
</workbook>
</file>

<file path=xl/calcChain.xml><?xml version="1.0" encoding="utf-8"?>
<calcChain xmlns="http://schemas.openxmlformats.org/spreadsheetml/2006/main">
  <c r="D25" i="2"/>
  <c r="J24"/>
  <c r="J23"/>
  <c r="J22"/>
  <c r="J20"/>
  <c r="J19"/>
  <c r="J17"/>
  <c r="J16"/>
  <c r="J14"/>
  <c r="J13"/>
  <c r="J12"/>
  <c r="J11"/>
  <c r="D23" i="1"/>
  <c r="J9"/>
  <c r="J10"/>
  <c r="J11"/>
  <c r="J12"/>
  <c r="J14"/>
  <c r="J15"/>
  <c r="J17"/>
  <c r="J18"/>
  <c r="J20"/>
  <c r="J21"/>
  <c r="J22"/>
  <c r="G32" i="2" l="1"/>
  <c r="L10" i="3" s="1"/>
  <c r="G30" i="2"/>
  <c r="L4" i="3" s="1"/>
  <c r="G33" i="2"/>
  <c r="L13" i="3" s="1"/>
  <c r="G31" i="2"/>
  <c r="L7" i="3" s="1"/>
  <c r="J25" i="2"/>
  <c r="I27" s="1"/>
  <c r="L15" i="3" s="1"/>
  <c r="G31" i="1"/>
  <c r="K13" i="3" s="1"/>
  <c r="G30" i="1"/>
  <c r="K10" i="3" s="1"/>
  <c r="G28" i="1"/>
  <c r="K4" i="3" s="1"/>
  <c r="G29" i="1"/>
  <c r="K7" i="3" s="1"/>
  <c r="J23" i="1"/>
  <c r="I25" s="1"/>
  <c r="K15" i="3" s="1"/>
</calcChain>
</file>

<file path=xl/sharedStrings.xml><?xml version="1.0" encoding="utf-8"?>
<sst xmlns="http://schemas.openxmlformats.org/spreadsheetml/2006/main" count="68" uniqueCount="33">
  <si>
    <t>Bewertungskriterium</t>
  </si>
  <si>
    <t>Gewicht</t>
  </si>
  <si>
    <t>Summe</t>
  </si>
  <si>
    <t>Qualität</t>
  </si>
  <si>
    <t>Herstellerimage</t>
  </si>
  <si>
    <t>Zahlungsbedingungen</t>
  </si>
  <si>
    <t>Anschaffungskosten</t>
  </si>
  <si>
    <t>Kategorie Beschaffenheit</t>
  </si>
  <si>
    <t>Kategorie Hersteller</t>
  </si>
  <si>
    <t>Bekanntheitsgrad</t>
  </si>
  <si>
    <t>Recyclingfähigkeit</t>
  </si>
  <si>
    <t>Gefahrpotentiale</t>
  </si>
  <si>
    <t>Umweltbelastung</t>
  </si>
  <si>
    <t>Kategorie Ökologie</t>
  </si>
  <si>
    <t>Kategorie Ökonomie</t>
  </si>
  <si>
    <t>Verfügbarkeit</t>
  </si>
  <si>
    <t>Lieferbedingungen</t>
  </si>
  <si>
    <t>max</t>
  </si>
  <si>
    <t>Punktewerte ( 1 - 5 )</t>
  </si>
  <si>
    <t xml:space="preserve">erreicht. </t>
  </si>
  <si>
    <t>Ihr Material bzw. Zulieferprodukt hat einen Index (max. 100) von:</t>
  </si>
  <si>
    <t>Details zum Index (max. 100)</t>
  </si>
  <si>
    <t>Ökonomie</t>
  </si>
  <si>
    <t>Beschaffenheit</t>
  </si>
  <si>
    <t>Hersteller</t>
  </si>
  <si>
    <t>Ökologie</t>
  </si>
  <si>
    <t>Haltbarkeit</t>
  </si>
  <si>
    <t>Eingabefelder</t>
  </si>
  <si>
    <t>Ausgabefelder</t>
  </si>
  <si>
    <t>Angaben ohne Gewähr</t>
  </si>
  <si>
    <t>Scoring Modell - Zulieferer</t>
  </si>
  <si>
    <t>Eingabefeld</t>
  </si>
  <si>
    <t>Das Scoringmodell ist eine Arbeitshilfe für die systematische Auswahl von Alternativen. Durch die Vergabe von Punktewerten engiebt sich am Ende ein Gesamtergebnis, das mit den Ergebnissen der anderen Alternativen verglichen werden kann. Spezialmodell: Zulieferer.</t>
  </si>
</sst>
</file>

<file path=xl/styles.xml><?xml version="1.0" encoding="utf-8"?>
<styleSheet xmlns="http://schemas.openxmlformats.org/spreadsheetml/2006/main">
  <numFmts count="1">
    <numFmt numFmtId="164" formatCode="0.0"/>
  </numFmts>
  <fonts count="1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name val="Calibri"/>
      <family val="2"/>
      <scheme val="minor"/>
    </font>
    <font>
      <sz val="10"/>
      <color theme="1"/>
      <name val="Calibri"/>
      <family val="2"/>
      <scheme val="minor"/>
    </font>
    <font>
      <sz val="14"/>
      <color theme="0"/>
      <name val="Arial"/>
      <family val="2"/>
    </font>
    <font>
      <sz val="11"/>
      <color theme="1"/>
      <name val="Calibri"/>
      <family val="2"/>
      <scheme val="minor"/>
    </font>
    <font>
      <b/>
      <sz val="18"/>
      <color indexed="9"/>
      <name val="Arial"/>
      <family val="2"/>
    </font>
    <font>
      <sz val="8"/>
      <name val="Arial"/>
      <family val="2"/>
    </font>
    <font>
      <sz val="10"/>
      <name val="Arial"/>
      <family val="2"/>
    </font>
    <font>
      <sz val="8"/>
      <color theme="1"/>
      <name val="Calibri"/>
      <family val="2"/>
      <scheme val="minor"/>
    </font>
    <font>
      <sz val="8"/>
      <color theme="1"/>
      <name val="Arial"/>
      <family val="2"/>
    </font>
    <font>
      <sz val="11"/>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FFFF99"/>
        <bgColor indexed="64"/>
      </patternFill>
    </fill>
    <fill>
      <patternFill patternType="solid">
        <fgColor indexed="18"/>
        <bgColor indexed="64"/>
      </patternFill>
    </fill>
    <fill>
      <patternFill patternType="solid">
        <fgColor indexed="55"/>
        <bgColor indexed="64"/>
      </patternFill>
    </fill>
    <fill>
      <patternFill patternType="solid">
        <fgColor indexed="43"/>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theme="5" tint="-0.249977111117893"/>
      </right>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8" fillId="0" borderId="0"/>
  </cellStyleXfs>
  <cellXfs count="135">
    <xf numFmtId="0" fontId="0" fillId="0" borderId="0" xfId="0"/>
    <xf numFmtId="0" fontId="2" fillId="0" borderId="10" xfId="0" applyFont="1" applyBorder="1" applyAlignment="1">
      <alignment horizontal="center" vertical="top"/>
    </xf>
    <xf numFmtId="0" fontId="2" fillId="0" borderId="10" xfId="0" applyFont="1" applyBorder="1" applyAlignment="1">
      <alignment horizontal="center" vertical="center"/>
    </xf>
    <xf numFmtId="0" fontId="0" fillId="0" borderId="20" xfId="0" applyBorder="1"/>
    <xf numFmtId="0" fontId="0" fillId="0" borderId="22" xfId="0" applyBorder="1"/>
    <xf numFmtId="0" fontId="0" fillId="0" borderId="24" xfId="0" applyBorder="1"/>
    <xf numFmtId="0" fontId="2" fillId="0" borderId="12" xfId="0" applyFont="1" applyBorder="1"/>
    <xf numFmtId="0" fontId="1" fillId="2" borderId="1" xfId="0" applyFont="1" applyFill="1" applyBorder="1" applyAlignment="1">
      <alignment horizontal="center"/>
    </xf>
    <xf numFmtId="0" fontId="3" fillId="2" borderId="11" xfId="0" applyFont="1" applyFill="1" applyBorder="1"/>
    <xf numFmtId="0" fontId="2" fillId="2" borderId="11" xfId="0" applyFont="1" applyFill="1" applyBorder="1"/>
    <xf numFmtId="0" fontId="0" fillId="2" borderId="11" xfId="0" applyFill="1" applyBorder="1"/>
    <xf numFmtId="0" fontId="3" fillId="2" borderId="19" xfId="0" applyFont="1" applyFill="1" applyBorder="1"/>
    <xf numFmtId="0" fontId="0" fillId="0" borderId="22"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0" fillId="3" borderId="11" xfId="0" applyFill="1" applyBorder="1"/>
    <xf numFmtId="0" fontId="0" fillId="3" borderId="3"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1" fillId="4" borderId="11" xfId="0" applyFont="1" applyFill="1" applyBorder="1"/>
    <xf numFmtId="0" fontId="1" fillId="4" borderId="3" xfId="0" applyFont="1" applyFill="1" applyBorder="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3" fillId="4" borderId="11" xfId="0" applyFont="1" applyFill="1" applyBorder="1"/>
    <xf numFmtId="0" fontId="3" fillId="4" borderId="3" xfId="0" applyFont="1" applyFill="1"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2" fillId="4" borderId="11" xfId="0" applyFont="1" applyFill="1" applyBorder="1"/>
    <xf numFmtId="0" fontId="0" fillId="4" borderId="11" xfId="0" applyFill="1" applyBorder="1"/>
    <xf numFmtId="0" fontId="0" fillId="4" borderId="3"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3" fillId="4" borderId="19" xfId="0" applyFont="1" applyFill="1" applyBorder="1"/>
    <xf numFmtId="0" fontId="2" fillId="5" borderId="11" xfId="0" applyFont="1" applyFill="1" applyBorder="1"/>
    <xf numFmtId="164" fontId="5" fillId="5" borderId="18" xfId="0" applyNumberFormat="1" applyFont="1" applyFill="1" applyBorder="1" applyAlignment="1">
      <alignment horizontal="center"/>
    </xf>
    <xf numFmtId="0" fontId="5" fillId="5" borderId="1" xfId="0" applyFont="1" applyFill="1" applyBorder="1"/>
    <xf numFmtId="0" fontId="2" fillId="5" borderId="12" xfId="0" applyFont="1" applyFill="1" applyBorder="1"/>
    <xf numFmtId="0" fontId="9" fillId="6" borderId="0" xfId="0" applyFont="1" applyFill="1"/>
    <xf numFmtId="0" fontId="0" fillId="6" borderId="0" xfId="0" applyFill="1"/>
    <xf numFmtId="0" fontId="12" fillId="9" borderId="0" xfId="2" applyFont="1" applyFill="1" applyAlignment="1">
      <alignment horizontal="left" indent="1"/>
    </xf>
    <xf numFmtId="0" fontId="0" fillId="9" borderId="0" xfId="0" applyFill="1"/>
    <xf numFmtId="0" fontId="0" fillId="9" borderId="0" xfId="0" applyFill="1" applyAlignment="1"/>
    <xf numFmtId="0" fontId="0" fillId="9" borderId="6" xfId="0" applyFill="1" applyBorder="1" applyAlignment="1"/>
    <xf numFmtId="0" fontId="0" fillId="9" borderId="7" xfId="0" applyFill="1" applyBorder="1" applyAlignment="1"/>
    <xf numFmtId="0" fontId="10" fillId="8" borderId="0" xfId="1" applyFont="1" applyFill="1" applyBorder="1" applyAlignment="1">
      <alignment horizontal="center"/>
    </xf>
    <xf numFmtId="0" fontId="10" fillId="9" borderId="0" xfId="0" applyFont="1" applyFill="1" applyAlignment="1">
      <alignment horizontal="left" indent="1"/>
    </xf>
    <xf numFmtId="0" fontId="10" fillId="9" borderId="0" xfId="1" applyFont="1" applyFill="1" applyBorder="1" applyAlignment="1">
      <alignment horizontal="center"/>
    </xf>
    <xf numFmtId="0" fontId="7" fillId="9" borderId="0" xfId="0" applyFont="1" applyFill="1" applyBorder="1" applyAlignment="1">
      <alignment vertical="center"/>
    </xf>
    <xf numFmtId="0" fontId="6" fillId="9" borderId="7" xfId="0" applyFont="1" applyFill="1" applyBorder="1" applyAlignment="1"/>
    <xf numFmtId="0" fontId="0" fillId="9" borderId="0" xfId="0" applyFill="1" applyBorder="1"/>
    <xf numFmtId="0" fontId="10" fillId="7" borderId="0" xfId="0" applyFont="1" applyFill="1" applyAlignment="1">
      <alignment horizontal="center"/>
    </xf>
    <xf numFmtId="0" fontId="7" fillId="9" borderId="4" xfId="0" applyFont="1" applyFill="1" applyBorder="1" applyAlignment="1">
      <alignment horizontal="center" vertical="center"/>
    </xf>
    <xf numFmtId="0" fontId="7" fillId="9" borderId="0" xfId="0" applyFont="1" applyFill="1" applyBorder="1" applyAlignment="1">
      <alignment horizontal="center" vertical="center"/>
    </xf>
    <xf numFmtId="0" fontId="0" fillId="9" borderId="6" xfId="0" applyFill="1" applyBorder="1" applyAlignment="1">
      <alignment horizontal="center"/>
    </xf>
    <xf numFmtId="0" fontId="0" fillId="9" borderId="7" xfId="0" applyFill="1" applyBorder="1" applyAlignment="1">
      <alignment horizontal="center"/>
    </xf>
    <xf numFmtId="0" fontId="6" fillId="9" borderId="7" xfId="0" applyFont="1" applyFill="1" applyBorder="1" applyAlignment="1">
      <alignment horizontal="center"/>
    </xf>
    <xf numFmtId="0" fontId="0" fillId="9" borderId="26" xfId="0" applyFill="1" applyBorder="1"/>
    <xf numFmtId="0" fontId="0" fillId="4" borderId="0" xfId="0" applyFill="1" applyBorder="1"/>
    <xf numFmtId="0" fontId="0" fillId="4" borderId="50" xfId="0" applyFill="1" applyBorder="1"/>
    <xf numFmtId="0" fontId="0" fillId="4" borderId="51" xfId="0" applyFill="1" applyBorder="1"/>
    <xf numFmtId="0" fontId="0" fillId="4" borderId="52" xfId="0" applyFill="1" applyBorder="1"/>
    <xf numFmtId="0" fontId="0" fillId="2" borderId="0" xfId="0" applyFill="1" applyBorder="1"/>
    <xf numFmtId="0" fontId="0" fillId="2" borderId="50" xfId="0" applyFill="1" applyBorder="1"/>
    <xf numFmtId="0" fontId="0" fillId="2" borderId="51" xfId="0" applyFill="1" applyBorder="1"/>
    <xf numFmtId="0" fontId="0" fillId="2" borderId="52" xfId="0" applyFill="1" applyBorder="1"/>
    <xf numFmtId="0" fontId="0" fillId="9" borderId="27" xfId="0" applyFill="1" applyBorder="1"/>
    <xf numFmtId="0" fontId="0" fillId="9" borderId="28" xfId="0" applyFill="1" applyBorder="1"/>
    <xf numFmtId="0" fontId="0" fillId="9" borderId="29" xfId="0" applyFill="1" applyBorder="1"/>
    <xf numFmtId="0" fontId="0" fillId="9" borderId="30" xfId="0" applyFill="1" applyBorder="1"/>
    <xf numFmtId="0" fontId="0" fillId="9" borderId="31" xfId="0" applyFill="1" applyBorder="1"/>
    <xf numFmtId="0" fontId="0" fillId="9" borderId="32" xfId="0" applyFill="1" applyBorder="1"/>
    <xf numFmtId="0" fontId="0" fillId="9" borderId="33" xfId="0" applyFill="1" applyBorder="1"/>
    <xf numFmtId="2" fontId="0" fillId="9" borderId="0" xfId="0" applyNumberFormat="1" applyFill="1"/>
    <xf numFmtId="0" fontId="13" fillId="9" borderId="0" xfId="2" applyFont="1" applyFill="1" applyAlignment="1">
      <alignment horizontal="left" indent="1"/>
    </xf>
    <xf numFmtId="0" fontId="10" fillId="9" borderId="0" xfId="0" applyFont="1" applyFill="1" applyAlignment="1">
      <alignment horizontal="left" wrapText="1"/>
    </xf>
    <xf numFmtId="0" fontId="0" fillId="0" borderId="16" xfId="0"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23" xfId="0" applyFont="1" applyBorder="1" applyAlignment="1">
      <alignment horizontal="center"/>
    </xf>
    <xf numFmtId="0" fontId="1" fillId="2" borderId="16" xfId="0" applyFont="1" applyFill="1" applyBorder="1" applyAlignment="1">
      <alignment horizontal="center"/>
    </xf>
    <xf numFmtId="0" fontId="1" fillId="2" borderId="1" xfId="0" applyFont="1" applyFill="1" applyBorder="1" applyAlignment="1">
      <alignment horizontal="center"/>
    </xf>
    <xf numFmtId="0" fontId="1" fillId="2" borderId="5"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34" xfId="0" applyBorder="1"/>
    <xf numFmtId="0" fontId="0" fillId="0" borderId="35" xfId="0" applyBorder="1"/>
    <xf numFmtId="0" fontId="0" fillId="0" borderId="36" xfId="0" applyBorder="1"/>
    <xf numFmtId="0" fontId="0" fillId="0" borderId="37" xfId="0" applyBorder="1"/>
    <xf numFmtId="0" fontId="0" fillId="0" borderId="0" xfId="0" applyBorder="1"/>
    <xf numFmtId="0" fontId="0" fillId="0" borderId="38" xfId="0" applyBorder="1"/>
    <xf numFmtId="0" fontId="0" fillId="0" borderId="39" xfId="0" applyBorder="1"/>
    <xf numFmtId="0" fontId="0" fillId="0" borderId="40" xfId="0" applyBorder="1"/>
    <xf numFmtId="0" fontId="0" fillId="0" borderId="41" xfId="0" applyBorder="1"/>
    <xf numFmtId="0" fontId="1" fillId="2" borderId="2" xfId="0" applyFont="1" applyFill="1" applyBorder="1" applyAlignment="1">
      <alignment horizontal="left"/>
    </xf>
    <xf numFmtId="0" fontId="1" fillId="2" borderId="25" xfId="0" applyFont="1" applyFill="1" applyBorder="1" applyAlignment="1">
      <alignment horizontal="left"/>
    </xf>
    <xf numFmtId="0" fontId="1" fillId="2" borderId="3" xfId="0" applyFont="1" applyFill="1" applyBorder="1" applyAlignment="1">
      <alignment horizontal="left"/>
    </xf>
    <xf numFmtId="0" fontId="4" fillId="2" borderId="2" xfId="0" applyFont="1" applyFill="1" applyBorder="1" applyAlignment="1">
      <alignment horizontal="center"/>
    </xf>
    <xf numFmtId="0" fontId="4" fillId="2" borderId="25" xfId="0" applyFont="1" applyFill="1" applyBorder="1" applyAlignment="1">
      <alignment horizontal="center"/>
    </xf>
    <xf numFmtId="0" fontId="4" fillId="2" borderId="3" xfId="0" applyFont="1" applyFill="1" applyBorder="1" applyAlignment="1">
      <alignment horizontal="center"/>
    </xf>
    <xf numFmtId="0" fontId="1" fillId="2" borderId="17" xfId="0" applyFont="1" applyFill="1" applyBorder="1" applyAlignment="1">
      <alignment horizontal="right"/>
    </xf>
    <xf numFmtId="0" fontId="1" fillId="2" borderId="18" xfId="0" applyFont="1" applyFill="1" applyBorder="1" applyAlignment="1">
      <alignment horizontal="right"/>
    </xf>
    <xf numFmtId="0" fontId="1" fillId="4" borderId="45" xfId="0" applyFont="1" applyFill="1" applyBorder="1" applyAlignment="1">
      <alignment horizontal="center"/>
    </xf>
    <xf numFmtId="0" fontId="1" fillId="4" borderId="25" xfId="0" applyFont="1" applyFill="1" applyBorder="1" applyAlignment="1">
      <alignment horizontal="center"/>
    </xf>
    <xf numFmtId="0" fontId="1" fillId="4" borderId="46" xfId="0" applyFont="1" applyFill="1" applyBorder="1" applyAlignment="1">
      <alignment horizontal="center"/>
    </xf>
    <xf numFmtId="0" fontId="0" fillId="0" borderId="45" xfId="0" applyBorder="1" applyAlignment="1">
      <alignment horizontal="left"/>
    </xf>
    <xf numFmtId="0" fontId="0" fillId="0" borderId="25" xfId="0" applyBorder="1" applyAlignment="1">
      <alignment horizontal="left"/>
    </xf>
    <xf numFmtId="0" fontId="0" fillId="0" borderId="46" xfId="0" applyBorder="1" applyAlignment="1">
      <alignment horizontal="left"/>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1" fillId="4" borderId="1" xfId="0" applyFont="1" applyFill="1" applyBorder="1" applyAlignment="1">
      <alignment horizontal="left"/>
    </xf>
    <xf numFmtId="0" fontId="1" fillId="4" borderId="17" xfId="0" applyFont="1" applyFill="1" applyBorder="1" applyAlignment="1">
      <alignment horizontal="right"/>
    </xf>
    <xf numFmtId="0" fontId="1" fillId="4" borderId="18" xfId="0" applyFont="1" applyFill="1" applyBorder="1" applyAlignment="1">
      <alignment horizontal="right"/>
    </xf>
    <xf numFmtId="0" fontId="4" fillId="4" borderId="1" xfId="0" applyFont="1" applyFill="1" applyBorder="1" applyAlignment="1">
      <alignment horizontal="center"/>
    </xf>
    <xf numFmtId="0" fontId="1" fillId="4" borderId="9" xfId="0" applyFont="1" applyFill="1" applyBorder="1" applyAlignment="1">
      <alignment horizontal="left"/>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0" fillId="9" borderId="0" xfId="0" applyFill="1" applyAlignment="1">
      <alignment horizontal="center"/>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cellXfs>
  <cellStyles count="3">
    <cellStyle name="Standard" xfId="0" builtinId="0"/>
    <cellStyle name="Standard 2" xfId="2"/>
    <cellStyle name="Standard 5" xfId="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solidFill>
                  <a:schemeClr val="accent1">
                    <a:lumMod val="75000"/>
                  </a:schemeClr>
                </a:solidFill>
              </a:defRPr>
            </a:pPr>
            <a:r>
              <a:rPr lang="en-US">
                <a:solidFill>
                  <a:schemeClr val="accent1">
                    <a:lumMod val="75000"/>
                  </a:schemeClr>
                </a:solidFill>
              </a:rPr>
              <a:t>Diagramm</a:t>
            </a:r>
            <a:r>
              <a:rPr lang="en-US" baseline="0">
                <a:solidFill>
                  <a:schemeClr val="accent1">
                    <a:lumMod val="75000"/>
                  </a:schemeClr>
                </a:solidFill>
              </a:rPr>
              <a:t> zur Kategoriebewertung</a:t>
            </a:r>
          </a:p>
        </c:rich>
      </c:tx>
    </c:title>
    <c:plotArea>
      <c:layout>
        <c:manualLayout>
          <c:layoutTarget val="inner"/>
          <c:xMode val="edge"/>
          <c:yMode val="edge"/>
          <c:x val="0.21245129305073457"/>
          <c:y val="0.1498838206321467"/>
          <c:w val="0.78678520023706711"/>
          <c:h val="0.75209168679351712"/>
        </c:manualLayout>
      </c:layout>
      <c:barChart>
        <c:barDir val="col"/>
        <c:grouping val="clustered"/>
        <c:ser>
          <c:idx val="0"/>
          <c:order val="0"/>
          <c:tx>
            <c:v>%</c:v>
          </c:tx>
          <c:spPr>
            <a:solidFill>
              <a:schemeClr val="tx2">
                <a:lumMod val="40000"/>
                <a:lumOff val="60000"/>
              </a:schemeClr>
            </a:solidFill>
          </c:spPr>
          <c:cat>
            <c:strLit>
              <c:ptCount val="4"/>
              <c:pt idx="0">
                <c:v>Ökonomie</c:v>
              </c:pt>
              <c:pt idx="1">
                <c:v>Beschaffenheit</c:v>
              </c:pt>
              <c:pt idx="2">
                <c:v>Hersteller</c:v>
              </c:pt>
              <c:pt idx="3">
                <c:v>Ökologie</c:v>
              </c:pt>
            </c:strLit>
          </c:cat>
          <c:val>
            <c:numRef>
              <c:f>Zulieferer1!$G$28:$G$31</c:f>
              <c:numCache>
                <c:formatCode>General</c:formatCode>
                <c:ptCount val="4"/>
                <c:pt idx="0">
                  <c:v>59.428571428571431</c:v>
                </c:pt>
                <c:pt idx="1">
                  <c:v>92</c:v>
                </c:pt>
                <c:pt idx="2">
                  <c:v>100</c:v>
                </c:pt>
                <c:pt idx="3">
                  <c:v>78.461538461538467</c:v>
                </c:pt>
              </c:numCache>
            </c:numRef>
          </c:val>
        </c:ser>
        <c:axId val="105077760"/>
        <c:axId val="105108224"/>
      </c:barChart>
      <c:catAx>
        <c:axId val="105077760"/>
        <c:scaling>
          <c:orientation val="minMax"/>
        </c:scaling>
        <c:axPos val="b"/>
        <c:tickLblPos val="nextTo"/>
        <c:crossAx val="105108224"/>
        <c:crosses val="autoZero"/>
        <c:lblAlgn val="ctr"/>
        <c:lblOffset val="100"/>
      </c:catAx>
      <c:valAx>
        <c:axId val="105108224"/>
        <c:scaling>
          <c:orientation val="minMax"/>
        </c:scaling>
        <c:axPos val="l"/>
        <c:majorGridlines/>
        <c:numFmt formatCode="General" sourceLinked="1"/>
        <c:tickLblPos val="nextTo"/>
        <c:crossAx val="105077760"/>
        <c:crosses val="autoZero"/>
        <c:crossBetween val="between"/>
      </c:valAx>
    </c:plotArea>
    <c:legend>
      <c:legendPos val="r"/>
      <c:layout>
        <c:manualLayout>
          <c:xMode val="edge"/>
          <c:yMode val="edge"/>
          <c:x val="4.6273624399100703E-2"/>
          <c:y val="0.44163266374745608"/>
          <c:w val="0.10545875313972837"/>
          <c:h val="0.17317676936268231"/>
        </c:manualLayout>
      </c:layout>
      <c:txPr>
        <a:bodyPr/>
        <a:lstStyle/>
        <a:p>
          <a:pPr>
            <a:defRPr sz="1400"/>
          </a:pPr>
          <a:endParaRPr lang="de-DE"/>
        </a:p>
      </c:txPr>
    </c:legend>
    <c:plotVisOnly val="1"/>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style val="4"/>
  <c:chart>
    <c:title>
      <c:tx>
        <c:rich>
          <a:bodyPr/>
          <a:lstStyle/>
          <a:p>
            <a:pPr>
              <a:defRPr/>
            </a:pPr>
            <a:r>
              <a:rPr lang="en-US"/>
              <a:t>Diagramm zur Kategoriebewertung</a:t>
            </a:r>
          </a:p>
        </c:rich>
      </c:tx>
      <c:layout/>
    </c:title>
    <c:plotArea>
      <c:layout>
        <c:manualLayout>
          <c:layoutTarget val="inner"/>
          <c:xMode val="edge"/>
          <c:yMode val="edge"/>
          <c:x val="0.21245129305073468"/>
          <c:y val="0.1498838206321467"/>
          <c:w val="0.78678520023706711"/>
          <c:h val="0.75209168679351757"/>
        </c:manualLayout>
      </c:layout>
      <c:barChart>
        <c:barDir val="col"/>
        <c:grouping val="clustered"/>
        <c:ser>
          <c:idx val="0"/>
          <c:order val="0"/>
          <c:tx>
            <c:v>%</c:v>
          </c:tx>
          <c:cat>
            <c:strLit>
              <c:ptCount val="4"/>
              <c:pt idx="0">
                <c:v>Ökonomie</c:v>
              </c:pt>
              <c:pt idx="1">
                <c:v>Beschaffenheit</c:v>
              </c:pt>
              <c:pt idx="2">
                <c:v>Hersteller</c:v>
              </c:pt>
              <c:pt idx="3">
                <c:v>Ökologie</c:v>
              </c:pt>
            </c:strLit>
          </c:cat>
          <c:val>
            <c:numRef>
              <c:f>Zulieferer1!$G$28:$G$31</c:f>
              <c:numCache>
                <c:formatCode>General</c:formatCode>
                <c:ptCount val="4"/>
                <c:pt idx="0">
                  <c:v>59.428571428571431</c:v>
                </c:pt>
                <c:pt idx="1">
                  <c:v>92</c:v>
                </c:pt>
                <c:pt idx="2">
                  <c:v>100</c:v>
                </c:pt>
                <c:pt idx="3">
                  <c:v>78.461538461538467</c:v>
                </c:pt>
              </c:numCache>
            </c:numRef>
          </c:val>
        </c:ser>
        <c:axId val="105740544"/>
        <c:axId val="105758720"/>
      </c:barChart>
      <c:catAx>
        <c:axId val="105740544"/>
        <c:scaling>
          <c:orientation val="minMax"/>
        </c:scaling>
        <c:axPos val="b"/>
        <c:tickLblPos val="nextTo"/>
        <c:crossAx val="105758720"/>
        <c:crosses val="autoZero"/>
        <c:lblAlgn val="ctr"/>
        <c:lblOffset val="100"/>
      </c:catAx>
      <c:valAx>
        <c:axId val="105758720"/>
        <c:scaling>
          <c:orientation val="minMax"/>
        </c:scaling>
        <c:axPos val="l"/>
        <c:majorGridlines/>
        <c:numFmt formatCode="General" sourceLinked="1"/>
        <c:tickLblPos val="nextTo"/>
        <c:crossAx val="105740544"/>
        <c:crosses val="autoZero"/>
        <c:crossBetween val="between"/>
      </c:valAx>
    </c:plotArea>
    <c:legend>
      <c:legendPos val="r"/>
      <c:layout>
        <c:manualLayout>
          <c:xMode val="edge"/>
          <c:yMode val="edge"/>
          <c:x val="7.0168487003640811E-2"/>
          <c:y val="0.50148303781229242"/>
          <c:w val="5.5279541670194318E-2"/>
          <c:h val="6.0126062795766488E-2"/>
        </c:manualLayout>
      </c:layout>
      <c:txPr>
        <a:bodyPr/>
        <a:lstStyle/>
        <a:p>
          <a:pPr>
            <a:defRPr sz="1400"/>
          </a:pPr>
          <a:endParaRPr lang="de-DE"/>
        </a:p>
      </c:txPr>
    </c:legend>
    <c:plotVisOnly val="1"/>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autoTitleDeleted val="1"/>
    <c:view3D>
      <c:rAngAx val="1"/>
    </c:view3D>
    <c:plotArea>
      <c:layout/>
      <c:bar3DChart>
        <c:barDir val="col"/>
        <c:grouping val="clustered"/>
        <c:ser>
          <c:idx val="0"/>
          <c:order val="0"/>
          <c:tx>
            <c:v>Material 1</c:v>
          </c:tx>
          <c:val>
            <c:numRef>
              <c:f>Auswertung!$K$4:$K$15</c:f>
              <c:numCache>
                <c:formatCode>General</c:formatCode>
                <c:ptCount val="12"/>
                <c:pt idx="0" formatCode="0.00">
                  <c:v>59.428571428571431</c:v>
                </c:pt>
                <c:pt idx="3" formatCode="0.00">
                  <c:v>92</c:v>
                </c:pt>
                <c:pt idx="6" formatCode="0.00">
                  <c:v>100</c:v>
                </c:pt>
                <c:pt idx="9" formatCode="0.00">
                  <c:v>78.461538461538467</c:v>
                </c:pt>
                <c:pt idx="11" formatCode="0.00">
                  <c:v>75.405405405405403</c:v>
                </c:pt>
              </c:numCache>
            </c:numRef>
          </c:val>
        </c:ser>
        <c:ser>
          <c:idx val="1"/>
          <c:order val="1"/>
          <c:tx>
            <c:v>Material 2</c:v>
          </c:tx>
          <c:val>
            <c:numRef>
              <c:f>Auswertung!$L$4:$L$15</c:f>
              <c:numCache>
                <c:formatCode>General</c:formatCode>
                <c:ptCount val="12"/>
                <c:pt idx="0" formatCode="0.00">
                  <c:v>71.428571428571431</c:v>
                </c:pt>
                <c:pt idx="3" formatCode="0.00">
                  <c:v>60</c:v>
                </c:pt>
                <c:pt idx="6" formatCode="0.00">
                  <c:v>41.81818181818182</c:v>
                </c:pt>
                <c:pt idx="9" formatCode="0.00">
                  <c:v>66.15384615384616</c:v>
                </c:pt>
                <c:pt idx="11" formatCode="0.00">
                  <c:v>63.783783783783782</c:v>
                </c:pt>
              </c:numCache>
            </c:numRef>
          </c:val>
        </c:ser>
        <c:dLbls>
          <c:showVal val="1"/>
        </c:dLbls>
        <c:gapWidth val="75"/>
        <c:shape val="box"/>
        <c:axId val="105964672"/>
        <c:axId val="105966208"/>
        <c:axId val="0"/>
      </c:bar3DChart>
      <c:catAx>
        <c:axId val="105964672"/>
        <c:scaling>
          <c:orientation val="minMax"/>
        </c:scaling>
        <c:axPos val="b"/>
        <c:majorTickMark val="none"/>
        <c:tickLblPos val="nextTo"/>
        <c:crossAx val="105966208"/>
        <c:crosses val="autoZero"/>
        <c:auto val="1"/>
        <c:lblAlgn val="ctr"/>
        <c:lblOffset val="100"/>
      </c:catAx>
      <c:valAx>
        <c:axId val="105966208"/>
        <c:scaling>
          <c:orientation val="minMax"/>
        </c:scaling>
        <c:axPos val="l"/>
        <c:numFmt formatCode="0.00" sourceLinked="1"/>
        <c:majorTickMark val="none"/>
        <c:tickLblPos val="nextTo"/>
        <c:crossAx val="105964672"/>
        <c:crosses val="autoZero"/>
        <c:crossBetween val="between"/>
      </c:valAx>
    </c:plotArea>
    <c:legend>
      <c:legendPos val="b"/>
    </c:legend>
    <c:plotVisOnly val="1"/>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19050</xdr:colOff>
      <xdr:row>0</xdr:row>
      <xdr:rowOff>0</xdr:rowOff>
    </xdr:from>
    <xdr:to>
      <xdr:col>18</xdr:col>
      <xdr:colOff>0</xdr:colOff>
      <xdr:row>19</xdr:row>
      <xdr:rowOff>180975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28574</xdr:colOff>
      <xdr:row>21</xdr:row>
      <xdr:rowOff>19050</xdr:rowOff>
    </xdr:from>
    <xdr:to>
      <xdr:col>15</xdr:col>
      <xdr:colOff>733425</xdr:colOff>
      <xdr:row>27</xdr:row>
      <xdr:rowOff>228600</xdr:rowOff>
    </xdr:to>
    <xdr:sp macro="" textlink="">
      <xdr:nvSpPr>
        <xdr:cNvPr id="3" name="Textfeld 2"/>
        <xdr:cNvSpPr txBox="1"/>
      </xdr:nvSpPr>
      <xdr:spPr>
        <a:xfrm>
          <a:off x="7162799" y="4219575"/>
          <a:ext cx="3752851"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a:t>Fallbeispiel</a:t>
          </a:r>
          <a:r>
            <a:rPr lang="de-DE" sz="1100"/>
            <a:t>:</a:t>
          </a:r>
          <a:r>
            <a:rPr lang="de-DE" sz="1100" baseline="0"/>
            <a:t> </a:t>
          </a:r>
          <a:r>
            <a:rPr lang="de-DE" sz="1100"/>
            <a:t>Die Firma Autotec fertigt</a:t>
          </a:r>
          <a:r>
            <a:rPr lang="de-DE" sz="1100" baseline="0"/>
            <a:t> ihr erstes eigenes Fahrzeug. Allerdings ist es geplant, den Motor nicht selbst zu fertigen sondern ihn von einem externen Hersteller anliefern zu lassen.</a:t>
          </a:r>
        </a:p>
        <a:p>
          <a:r>
            <a:rPr lang="de-DE" sz="1100" baseline="0"/>
            <a:t>In diesem Fall stammt der Motor aus deutscher Premiumproduktion von einem Markenhersteller. Der Motor erfüllt die neuesten Abgasnormen und ist als besonders  zuverlässig bekannt.</a:t>
          </a:r>
          <a:endParaRPr lang="de-DE" sz="1100"/>
        </a:p>
      </xdr:txBody>
    </xdr:sp>
    <xdr:clientData/>
  </xdr:twoCellAnchor>
  <xdr:twoCellAnchor>
    <xdr:from>
      <xdr:col>8</xdr:col>
      <xdr:colOff>47625</xdr:colOff>
      <xdr:row>1</xdr:row>
      <xdr:rowOff>0</xdr:rowOff>
    </xdr:from>
    <xdr:to>
      <xdr:col>9</xdr:col>
      <xdr:colOff>752475</xdr:colOff>
      <xdr:row>4</xdr:row>
      <xdr:rowOff>123825</xdr:rowOff>
    </xdr:to>
    <xdr:pic>
      <xdr:nvPicPr>
        <xdr:cNvPr id="6" name="Picture 2" descr="Conlex-logo-1-buch"/>
        <xdr:cNvPicPr>
          <a:picLocks noChangeAspect="1" noChangeArrowheads="1"/>
        </xdr:cNvPicPr>
      </xdr:nvPicPr>
      <xdr:blipFill>
        <a:blip xmlns:r="http://schemas.openxmlformats.org/officeDocument/2006/relationships" r:embed="rId2" cstate="print"/>
        <a:srcRect/>
        <a:stretch>
          <a:fillRect/>
        </a:stretch>
      </xdr:blipFill>
      <xdr:spPr bwMode="auto">
        <a:xfrm>
          <a:off x="5153025" y="295275"/>
          <a:ext cx="12192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0</xdr:row>
      <xdr:rowOff>1</xdr:rowOff>
    </xdr:from>
    <xdr:to>
      <xdr:col>18</xdr:col>
      <xdr:colOff>0</xdr:colOff>
      <xdr:row>22</xdr:row>
      <xdr:rowOff>66675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24</xdr:row>
      <xdr:rowOff>9525</xdr:rowOff>
    </xdr:from>
    <xdr:to>
      <xdr:col>15</xdr:col>
      <xdr:colOff>742951</xdr:colOff>
      <xdr:row>30</xdr:row>
      <xdr:rowOff>238125</xdr:rowOff>
    </xdr:to>
    <xdr:sp macro="" textlink="">
      <xdr:nvSpPr>
        <xdr:cNvPr id="3" name="Textfeld 2"/>
        <xdr:cNvSpPr txBox="1"/>
      </xdr:nvSpPr>
      <xdr:spPr>
        <a:xfrm>
          <a:off x="7153275" y="4505325"/>
          <a:ext cx="3781426"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a:t>Fallbeispiel</a:t>
          </a:r>
          <a:r>
            <a:rPr lang="de-DE" sz="1100"/>
            <a:t>: Die Firma Autotec fertigt</a:t>
          </a:r>
          <a:r>
            <a:rPr lang="de-DE" sz="1100" baseline="0"/>
            <a:t> ihr erstes eigenes Fahrzeug. Allerdings ist es geplant, den Motor nicht selbst zu fertigen sondern ihn von einem externen Hersteller anliefern zu lassen.</a:t>
          </a:r>
        </a:p>
        <a:p>
          <a:r>
            <a:rPr lang="de-DE" sz="1100" baseline="0"/>
            <a:t>In diesem Fall stammt der Motor aus Asien von einem eher unbekannten Automobilhersteller. Der Motor erfüllt die aktuellen Abgasnormen nur bedingt.</a:t>
          </a:r>
          <a:endParaRPr lang="de-DE" sz="1100"/>
        </a:p>
      </xdr:txBody>
    </xdr:sp>
    <xdr:clientData/>
  </xdr:twoCellAnchor>
  <xdr:twoCellAnchor>
    <xdr:from>
      <xdr:col>8</xdr:col>
      <xdr:colOff>47624</xdr:colOff>
      <xdr:row>1</xdr:row>
      <xdr:rowOff>0</xdr:rowOff>
    </xdr:from>
    <xdr:to>
      <xdr:col>9</xdr:col>
      <xdr:colOff>761999</xdr:colOff>
      <xdr:row>4</xdr:row>
      <xdr:rowOff>171450</xdr:rowOff>
    </xdr:to>
    <xdr:pic>
      <xdr:nvPicPr>
        <xdr:cNvPr id="5" name="Picture 2" descr="Conlex-logo-1-buch"/>
        <xdr:cNvPicPr>
          <a:picLocks noChangeAspect="1" noChangeArrowheads="1"/>
        </xdr:cNvPicPr>
      </xdr:nvPicPr>
      <xdr:blipFill>
        <a:blip xmlns:r="http://schemas.openxmlformats.org/officeDocument/2006/relationships" r:embed="rId2" cstate="print"/>
        <a:srcRect/>
        <a:stretch>
          <a:fillRect/>
        </a:stretch>
      </xdr:blipFill>
      <xdr:spPr bwMode="auto">
        <a:xfrm>
          <a:off x="5153024" y="295275"/>
          <a:ext cx="1228725"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9524</xdr:rowOff>
    </xdr:from>
    <xdr:to>
      <xdr:col>15</xdr:col>
      <xdr:colOff>0</xdr:colOff>
      <xdr:row>27</xdr:row>
      <xdr:rowOff>180975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0.0834</cdr:x>
      <cdr:y>0.87922</cdr:y>
    </cdr:from>
    <cdr:to>
      <cdr:x>0.97915</cdr:x>
      <cdr:y>0.95099</cdr:y>
    </cdr:to>
    <cdr:sp macro="" textlink="">
      <cdr:nvSpPr>
        <cdr:cNvPr id="3" name="Textfeld 2"/>
        <cdr:cNvSpPr txBox="1"/>
      </cdr:nvSpPr>
      <cdr:spPr>
        <a:xfrm xmlns:a="http://schemas.openxmlformats.org/drawingml/2006/main">
          <a:off x="952501" y="4672993"/>
          <a:ext cx="10229849" cy="381456"/>
        </a:xfrm>
        <a:prstGeom xmlns:a="http://schemas.openxmlformats.org/drawingml/2006/main" prst="rect">
          <a:avLst/>
        </a:prstGeom>
        <a:solidFill xmlns:a="http://schemas.openxmlformats.org/drawingml/2006/main">
          <a:schemeClr val="bg1"/>
        </a:solidFill>
        <a:effectLst xmlns:a="http://schemas.openxmlformats.org/drawingml/2006/main">
          <a:outerShdw blurRad="50800" dist="50800" dir="5400000" sx="1000" sy="1000" algn="ctr" rotWithShape="0">
            <a:srgbClr val="000000"/>
          </a:outerShdw>
        </a:effectLst>
      </cdr:spPr>
      <cdr:txBody>
        <a:bodyPr xmlns:a="http://schemas.openxmlformats.org/drawingml/2006/main" vertOverflow="clip" wrap="square" rtlCol="0"/>
        <a:lstStyle xmlns:a="http://schemas.openxmlformats.org/drawingml/2006/main"/>
        <a:p xmlns:a="http://schemas.openxmlformats.org/drawingml/2006/main">
          <a:r>
            <a:rPr lang="de-DE" sz="1400"/>
            <a:t> Ökonomie</a:t>
          </a:r>
          <a:r>
            <a:rPr lang="de-DE" sz="1100"/>
            <a:t>	</a:t>
          </a:r>
          <a:r>
            <a:rPr lang="de-DE" sz="1100" baseline="0"/>
            <a:t>                    	          </a:t>
          </a:r>
          <a:r>
            <a:rPr lang="de-DE" sz="1400"/>
            <a:t>Beschaffenheit</a:t>
          </a:r>
          <a:r>
            <a:rPr lang="de-DE" sz="1100"/>
            <a:t>	</a:t>
          </a:r>
          <a:r>
            <a:rPr lang="de-DE" sz="1100" baseline="0"/>
            <a:t>                                        </a:t>
          </a:r>
          <a:r>
            <a:rPr lang="de-DE" sz="1400" baseline="0"/>
            <a:t>Hersteller</a:t>
          </a:r>
          <a:r>
            <a:rPr lang="de-DE" sz="1100" baseline="0"/>
            <a:t>          	                                    </a:t>
          </a:r>
          <a:r>
            <a:rPr lang="de-DE" sz="1400" baseline="0"/>
            <a:t>Ökologie	                        </a:t>
          </a:r>
          <a:r>
            <a:rPr lang="de-DE" sz="1400" b="1" baseline="0"/>
            <a:t>GESAMT</a:t>
          </a:r>
          <a:endParaRPr lang="de-DE" sz="1400" b="1"/>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S31"/>
  <sheetViews>
    <sheetView workbookViewId="0">
      <selection activeCell="A4" sqref="A4:G5"/>
    </sheetView>
  </sheetViews>
  <sheetFormatPr baseColWidth="10" defaultRowHeight="15"/>
  <cols>
    <col min="5" max="9" width="7.7109375" customWidth="1"/>
    <col min="10" max="10" width="11.28515625" customWidth="1"/>
  </cols>
  <sheetData>
    <row r="1" spans="1:19" ht="23.25" customHeight="1">
      <c r="A1" s="46" t="s">
        <v>30</v>
      </c>
      <c r="B1" s="46"/>
      <c r="C1" s="46"/>
      <c r="D1" s="46"/>
      <c r="E1" s="46"/>
      <c r="F1" s="46"/>
      <c r="G1" s="47"/>
      <c r="H1" s="47"/>
      <c r="I1" s="47"/>
      <c r="J1" s="47"/>
      <c r="K1" s="49"/>
    </row>
    <row r="2" spans="1:19" ht="18" customHeight="1">
      <c r="A2" s="59" t="s">
        <v>27</v>
      </c>
      <c r="B2" s="53" t="s">
        <v>28</v>
      </c>
      <c r="C2" s="82" t="s">
        <v>29</v>
      </c>
      <c r="D2" s="49"/>
      <c r="E2" s="50"/>
      <c r="F2" s="50"/>
      <c r="G2" s="49"/>
      <c r="H2" s="49"/>
      <c r="I2" s="56"/>
      <c r="J2" s="56"/>
      <c r="K2" s="58"/>
    </row>
    <row r="3" spans="1:19" ht="18" customHeight="1">
      <c r="A3" s="54"/>
      <c r="B3" s="55"/>
      <c r="C3" s="48"/>
      <c r="D3" s="49"/>
      <c r="E3" s="50"/>
      <c r="F3" s="50"/>
      <c r="G3" s="49"/>
      <c r="H3" s="49"/>
      <c r="I3" s="56"/>
      <c r="J3" s="56"/>
      <c r="K3" s="58"/>
    </row>
    <row r="4" spans="1:19" ht="18">
      <c r="A4" s="83" t="s">
        <v>32</v>
      </c>
      <c r="B4" s="83"/>
      <c r="C4" s="83"/>
      <c r="D4" s="83"/>
      <c r="E4" s="83"/>
      <c r="F4" s="83"/>
      <c r="G4" s="83"/>
      <c r="H4" s="49"/>
      <c r="I4" s="56"/>
      <c r="J4" s="56"/>
      <c r="K4" s="58"/>
      <c r="S4" s="49"/>
    </row>
    <row r="5" spans="1:19" ht="18">
      <c r="A5" s="83"/>
      <c r="B5" s="83"/>
      <c r="C5" s="83"/>
      <c r="D5" s="83"/>
      <c r="E5" s="83"/>
      <c r="F5" s="83"/>
      <c r="G5" s="83"/>
      <c r="H5" s="49"/>
      <c r="I5" s="56"/>
      <c r="J5" s="56"/>
      <c r="K5" s="58"/>
      <c r="S5" s="49"/>
    </row>
    <row r="6" spans="1:19" ht="18" customHeight="1" thickBot="1">
      <c r="A6" s="51"/>
      <c r="B6" s="52"/>
      <c r="C6" s="52"/>
      <c r="D6" s="52"/>
      <c r="E6" s="57"/>
      <c r="F6" s="57"/>
      <c r="G6" s="57"/>
      <c r="H6" s="57"/>
      <c r="I6" s="58"/>
      <c r="J6" s="58"/>
      <c r="K6" s="58"/>
      <c r="S6" s="49"/>
    </row>
    <row r="7" spans="1:19">
      <c r="A7" s="87" t="s">
        <v>0</v>
      </c>
      <c r="B7" s="88"/>
      <c r="C7" s="89"/>
      <c r="D7" s="1" t="s">
        <v>1</v>
      </c>
      <c r="E7" s="90" t="s">
        <v>18</v>
      </c>
      <c r="F7" s="88"/>
      <c r="G7" s="88"/>
      <c r="H7" s="88"/>
      <c r="I7" s="91"/>
      <c r="J7" s="2" t="s">
        <v>2</v>
      </c>
      <c r="K7" s="49"/>
      <c r="S7" s="49"/>
    </row>
    <row r="8" spans="1:19">
      <c r="A8" s="92" t="s">
        <v>14</v>
      </c>
      <c r="B8" s="93"/>
      <c r="C8" s="94"/>
      <c r="D8" s="21"/>
      <c r="E8" s="22">
        <v>1</v>
      </c>
      <c r="F8" s="7">
        <v>2</v>
      </c>
      <c r="G8" s="7">
        <v>3</v>
      </c>
      <c r="H8" s="7">
        <v>4</v>
      </c>
      <c r="I8" s="23">
        <v>5</v>
      </c>
      <c r="J8" s="21"/>
      <c r="K8" s="49"/>
      <c r="S8" s="49"/>
    </row>
    <row r="9" spans="1:19">
      <c r="A9" s="84" t="s">
        <v>6</v>
      </c>
      <c r="B9" s="85"/>
      <c r="C9" s="86"/>
      <c r="D9" s="24">
        <v>10</v>
      </c>
      <c r="E9" s="25"/>
      <c r="F9" s="26">
        <v>2</v>
      </c>
      <c r="G9" s="26"/>
      <c r="H9" s="26"/>
      <c r="I9" s="27"/>
      <c r="J9" s="42">
        <f>SUM(E9:I9) *D9</f>
        <v>20</v>
      </c>
      <c r="K9" s="49"/>
      <c r="S9" s="49"/>
    </row>
    <row r="10" spans="1:19">
      <c r="A10" s="84" t="s">
        <v>5</v>
      </c>
      <c r="B10" s="85"/>
      <c r="C10" s="86"/>
      <c r="D10" s="24">
        <v>8</v>
      </c>
      <c r="E10" s="25"/>
      <c r="F10" s="26">
        <v>2</v>
      </c>
      <c r="G10" s="26"/>
      <c r="H10" s="26"/>
      <c r="I10" s="27"/>
      <c r="J10" s="42">
        <f t="shared" ref="J10:J22" si="0">SUM(E10:I10) *D10</f>
        <v>16</v>
      </c>
      <c r="K10" s="49"/>
      <c r="S10" s="49"/>
    </row>
    <row r="11" spans="1:19">
      <c r="A11" s="84" t="s">
        <v>16</v>
      </c>
      <c r="B11" s="85"/>
      <c r="C11" s="86"/>
      <c r="D11" s="24">
        <v>8</v>
      </c>
      <c r="E11" s="25"/>
      <c r="F11" s="26"/>
      <c r="G11" s="26"/>
      <c r="H11" s="26">
        <v>4</v>
      </c>
      <c r="I11" s="27"/>
      <c r="J11" s="42">
        <f t="shared" si="0"/>
        <v>32</v>
      </c>
      <c r="K11" s="49"/>
      <c r="S11" s="49"/>
    </row>
    <row r="12" spans="1:19">
      <c r="A12" s="84" t="s">
        <v>15</v>
      </c>
      <c r="B12" s="85"/>
      <c r="C12" s="86"/>
      <c r="D12" s="24">
        <v>9</v>
      </c>
      <c r="E12" s="25"/>
      <c r="F12" s="26"/>
      <c r="G12" s="26"/>
      <c r="H12" s="26">
        <v>4</v>
      </c>
      <c r="I12" s="27"/>
      <c r="J12" s="42">
        <f t="shared" si="0"/>
        <v>36</v>
      </c>
      <c r="K12" s="49"/>
      <c r="S12" s="49"/>
    </row>
    <row r="13" spans="1:19">
      <c r="A13" s="92" t="s">
        <v>7</v>
      </c>
      <c r="B13" s="93"/>
      <c r="C13" s="94"/>
      <c r="D13" s="8"/>
      <c r="E13" s="15"/>
      <c r="F13" s="16"/>
      <c r="G13" s="16"/>
      <c r="H13" s="16"/>
      <c r="I13" s="17"/>
      <c r="J13" s="9"/>
      <c r="K13" s="49"/>
      <c r="S13" s="49"/>
    </row>
    <row r="14" spans="1:19">
      <c r="A14" s="84" t="s">
        <v>3</v>
      </c>
      <c r="B14" s="85"/>
      <c r="C14" s="86"/>
      <c r="D14" s="24">
        <v>9</v>
      </c>
      <c r="E14" s="25"/>
      <c r="F14" s="26"/>
      <c r="G14" s="26"/>
      <c r="H14" s="26">
        <v>5</v>
      </c>
      <c r="I14" s="27"/>
      <c r="J14" s="42">
        <f t="shared" si="0"/>
        <v>45</v>
      </c>
      <c r="K14" s="49"/>
      <c r="S14" s="49"/>
    </row>
    <row r="15" spans="1:19">
      <c r="A15" s="84" t="s">
        <v>26</v>
      </c>
      <c r="B15" s="85"/>
      <c r="C15" s="86"/>
      <c r="D15" s="24">
        <v>6</v>
      </c>
      <c r="E15" s="25"/>
      <c r="F15" s="26"/>
      <c r="G15" s="26">
        <v>4</v>
      </c>
      <c r="H15" s="26"/>
      <c r="I15" s="27"/>
      <c r="J15" s="42">
        <f t="shared" si="0"/>
        <v>24</v>
      </c>
      <c r="K15" s="49"/>
      <c r="S15" s="49"/>
    </row>
    <row r="16" spans="1:19">
      <c r="A16" s="92" t="s">
        <v>8</v>
      </c>
      <c r="B16" s="93"/>
      <c r="C16" s="94"/>
      <c r="D16" s="8"/>
      <c r="E16" s="15"/>
      <c r="F16" s="16"/>
      <c r="G16" s="16"/>
      <c r="H16" s="16"/>
      <c r="I16" s="17"/>
      <c r="J16" s="9"/>
      <c r="K16" s="49"/>
      <c r="S16" s="49"/>
    </row>
    <row r="17" spans="1:19">
      <c r="A17" s="84" t="s">
        <v>4</v>
      </c>
      <c r="B17" s="85"/>
      <c r="C17" s="86"/>
      <c r="D17" s="24">
        <v>6</v>
      </c>
      <c r="E17" s="25"/>
      <c r="F17" s="26"/>
      <c r="G17" s="26"/>
      <c r="H17" s="26">
        <v>5</v>
      </c>
      <c r="I17" s="27"/>
      <c r="J17" s="42">
        <f t="shared" si="0"/>
        <v>30</v>
      </c>
      <c r="K17" s="49"/>
      <c r="S17" s="49"/>
    </row>
    <row r="18" spans="1:19">
      <c r="A18" s="84" t="s">
        <v>9</v>
      </c>
      <c r="B18" s="85"/>
      <c r="C18" s="86"/>
      <c r="D18" s="24">
        <v>5</v>
      </c>
      <c r="E18" s="25"/>
      <c r="F18" s="26"/>
      <c r="G18" s="26"/>
      <c r="H18" s="26">
        <v>5</v>
      </c>
      <c r="I18" s="27"/>
      <c r="J18" s="42">
        <f t="shared" si="0"/>
        <v>25</v>
      </c>
      <c r="K18" s="49"/>
      <c r="S18" s="49"/>
    </row>
    <row r="19" spans="1:19">
      <c r="A19" s="92" t="s">
        <v>13</v>
      </c>
      <c r="B19" s="93"/>
      <c r="C19" s="94"/>
      <c r="D19" s="10"/>
      <c r="E19" s="18"/>
      <c r="F19" s="19"/>
      <c r="G19" s="19"/>
      <c r="H19" s="19"/>
      <c r="I19" s="20"/>
      <c r="J19" s="9"/>
      <c r="K19" s="49"/>
      <c r="S19" s="49"/>
    </row>
    <row r="20" spans="1:19">
      <c r="A20" s="84" t="s">
        <v>10</v>
      </c>
      <c r="B20" s="85"/>
      <c r="C20" s="86"/>
      <c r="D20" s="24">
        <v>4</v>
      </c>
      <c r="E20" s="25"/>
      <c r="F20" s="26"/>
      <c r="G20" s="26"/>
      <c r="H20" s="26">
        <v>4</v>
      </c>
      <c r="I20" s="27"/>
      <c r="J20" s="42">
        <f t="shared" si="0"/>
        <v>16</v>
      </c>
      <c r="K20" s="49"/>
      <c r="S20" s="49"/>
    </row>
    <row r="21" spans="1:19" ht="15.75" thickBot="1">
      <c r="A21" s="84" t="s">
        <v>11</v>
      </c>
      <c r="B21" s="85"/>
      <c r="C21" s="86"/>
      <c r="D21" s="24">
        <v>5</v>
      </c>
      <c r="E21" s="25"/>
      <c r="F21" s="26"/>
      <c r="G21" s="26">
        <v>3</v>
      </c>
      <c r="H21" s="26"/>
      <c r="I21" s="27"/>
      <c r="J21" s="42">
        <f t="shared" si="0"/>
        <v>15</v>
      </c>
      <c r="K21" s="49"/>
      <c r="L21" s="49"/>
      <c r="M21" s="49"/>
      <c r="N21" s="49"/>
      <c r="O21" s="49"/>
      <c r="P21" s="49"/>
      <c r="Q21" s="49"/>
      <c r="R21" s="49"/>
      <c r="S21" s="49"/>
    </row>
    <row r="22" spans="1:19">
      <c r="A22" s="84" t="s">
        <v>12</v>
      </c>
      <c r="B22" s="85"/>
      <c r="C22" s="86"/>
      <c r="D22" s="24">
        <v>4</v>
      </c>
      <c r="E22" s="25"/>
      <c r="F22" s="26"/>
      <c r="G22" s="26"/>
      <c r="H22" s="26">
        <v>5</v>
      </c>
      <c r="I22" s="27"/>
      <c r="J22" s="42">
        <f t="shared" si="0"/>
        <v>20</v>
      </c>
      <c r="K22" s="49"/>
      <c r="L22" s="98"/>
      <c r="M22" s="99"/>
      <c r="N22" s="99"/>
      <c r="O22" s="99"/>
      <c r="P22" s="100"/>
      <c r="Q22" s="49"/>
      <c r="R22" s="49"/>
      <c r="S22" s="49"/>
    </row>
    <row r="23" spans="1:19" ht="15.75" thickBot="1">
      <c r="A23" s="95" t="s">
        <v>17</v>
      </c>
      <c r="B23" s="96"/>
      <c r="C23" s="97"/>
      <c r="D23" s="6">
        <f>D9*5+D10*5+D11*5+D12*5+D14*5+D15*5+D17*5+D18*5+D20*5+D21*5+D22*5</f>
        <v>370</v>
      </c>
      <c r="E23" s="4"/>
      <c r="F23" s="3"/>
      <c r="G23" s="3"/>
      <c r="H23" s="3"/>
      <c r="I23" s="5"/>
      <c r="J23" s="6">
        <f>SUM(J9:J22)</f>
        <v>279</v>
      </c>
      <c r="K23" s="49"/>
      <c r="L23" s="101"/>
      <c r="M23" s="102"/>
      <c r="N23" s="102"/>
      <c r="O23" s="102"/>
      <c r="P23" s="103"/>
      <c r="Q23" s="49"/>
      <c r="R23" s="49"/>
      <c r="S23" s="49"/>
    </row>
    <row r="24" spans="1:19" ht="15.75" thickBot="1">
      <c r="A24" s="49"/>
      <c r="B24" s="49"/>
      <c r="C24" s="49"/>
      <c r="D24" s="49"/>
      <c r="E24" s="49"/>
      <c r="F24" s="49"/>
      <c r="G24" s="49"/>
      <c r="H24" s="49"/>
      <c r="I24" s="49"/>
      <c r="J24" s="49"/>
      <c r="K24" s="49"/>
      <c r="L24" s="101"/>
      <c r="M24" s="102"/>
      <c r="N24" s="102"/>
      <c r="O24" s="102"/>
      <c r="P24" s="103"/>
      <c r="Q24" s="49"/>
      <c r="R24" s="49"/>
      <c r="S24" s="49"/>
    </row>
    <row r="25" spans="1:19" ht="19.5" thickBot="1">
      <c r="A25" s="113" t="s">
        <v>20</v>
      </c>
      <c r="B25" s="114"/>
      <c r="C25" s="114"/>
      <c r="D25" s="114"/>
      <c r="E25" s="114"/>
      <c r="F25" s="114"/>
      <c r="G25" s="114"/>
      <c r="H25" s="114"/>
      <c r="I25" s="43">
        <f>J23*100/D23</f>
        <v>75.405405405405403</v>
      </c>
      <c r="J25" s="11" t="s">
        <v>19</v>
      </c>
      <c r="K25" s="49"/>
      <c r="L25" s="101"/>
      <c r="M25" s="102"/>
      <c r="N25" s="102"/>
      <c r="O25" s="102"/>
      <c r="P25" s="103"/>
      <c r="Q25" s="49"/>
      <c r="R25" s="49"/>
      <c r="S25" s="49"/>
    </row>
    <row r="26" spans="1:19">
      <c r="A26" s="49"/>
      <c r="B26" s="49"/>
      <c r="C26" s="49"/>
      <c r="D26" s="49"/>
      <c r="E26" s="49"/>
      <c r="F26" s="49"/>
      <c r="G26" s="49"/>
      <c r="H26" s="49"/>
      <c r="I26" s="49"/>
      <c r="J26" s="49"/>
      <c r="K26" s="49"/>
      <c r="L26" s="101"/>
      <c r="M26" s="102"/>
      <c r="N26" s="102"/>
      <c r="O26" s="102"/>
      <c r="P26" s="103"/>
      <c r="Q26" s="49"/>
      <c r="R26" s="49"/>
      <c r="S26" s="49"/>
    </row>
    <row r="27" spans="1:19" ht="21">
      <c r="A27" s="49"/>
      <c r="B27" s="49"/>
      <c r="C27" s="110" t="s">
        <v>21</v>
      </c>
      <c r="D27" s="111"/>
      <c r="E27" s="111"/>
      <c r="F27" s="111"/>
      <c r="G27" s="111"/>
      <c r="H27" s="112"/>
      <c r="I27" s="49"/>
      <c r="J27" s="49"/>
      <c r="K27" s="49"/>
      <c r="L27" s="101"/>
      <c r="M27" s="102"/>
      <c r="N27" s="102"/>
      <c r="O27" s="102"/>
      <c r="P27" s="103"/>
      <c r="Q27" s="49"/>
      <c r="R27" s="49"/>
      <c r="S27" s="49"/>
    </row>
    <row r="28" spans="1:19" ht="19.5" thickBot="1">
      <c r="A28" s="49"/>
      <c r="B28" s="49"/>
      <c r="C28" s="107" t="s">
        <v>14</v>
      </c>
      <c r="D28" s="108"/>
      <c r="E28" s="109"/>
      <c r="F28" s="70"/>
      <c r="G28" s="44">
        <f>(J9+J10+J11+J12)*100/((D9*5)+(D10*5)+(D11*5)+(D12*5))</f>
        <v>59.428571428571431</v>
      </c>
      <c r="H28" s="71"/>
      <c r="I28" s="49"/>
      <c r="J28" s="49"/>
      <c r="K28" s="49"/>
      <c r="L28" s="104"/>
      <c r="M28" s="105"/>
      <c r="N28" s="105"/>
      <c r="O28" s="105"/>
      <c r="P28" s="106"/>
      <c r="Q28" s="49"/>
      <c r="R28" s="49"/>
      <c r="S28" s="49"/>
    </row>
    <row r="29" spans="1:19" ht="18.75">
      <c r="A29" s="49"/>
      <c r="B29" s="49"/>
      <c r="C29" s="107" t="s">
        <v>7</v>
      </c>
      <c r="D29" s="108"/>
      <c r="E29" s="109"/>
      <c r="F29" s="70"/>
      <c r="G29" s="44">
        <f>(J14+J15)*100/((D14*5)+(6*5))</f>
        <v>92</v>
      </c>
      <c r="H29" s="71"/>
      <c r="I29" s="49"/>
      <c r="J29" s="49"/>
      <c r="K29" s="49"/>
      <c r="L29" s="49"/>
      <c r="M29" s="49"/>
      <c r="N29" s="49"/>
      <c r="O29" s="49"/>
      <c r="P29" s="49"/>
      <c r="Q29" s="49"/>
      <c r="R29" s="49"/>
      <c r="S29" s="49"/>
    </row>
    <row r="30" spans="1:19" ht="18.75">
      <c r="A30" s="49"/>
      <c r="B30" s="49"/>
      <c r="C30" s="107" t="s">
        <v>8</v>
      </c>
      <c r="D30" s="108"/>
      <c r="E30" s="109"/>
      <c r="F30" s="70"/>
      <c r="G30" s="44">
        <f>(J17+J18)*100/((D17*5)+(D18*5))</f>
        <v>100</v>
      </c>
      <c r="H30" s="71"/>
      <c r="I30" s="49"/>
      <c r="J30" s="49"/>
      <c r="K30" s="49"/>
      <c r="L30" s="49"/>
      <c r="M30" s="49"/>
      <c r="N30" s="49"/>
      <c r="O30" s="49"/>
      <c r="P30" s="49"/>
      <c r="Q30" s="49"/>
      <c r="R30" s="49"/>
      <c r="S30" s="49"/>
    </row>
    <row r="31" spans="1:19" ht="18.75">
      <c r="A31" s="49"/>
      <c r="B31" s="49"/>
      <c r="C31" s="107" t="s">
        <v>13</v>
      </c>
      <c r="D31" s="108"/>
      <c r="E31" s="109"/>
      <c r="F31" s="72"/>
      <c r="G31" s="44">
        <f>((J20+J21+J22)*100)/((D20*5)+(D21*5)+(D22*5))</f>
        <v>78.461538461538467</v>
      </c>
      <c r="H31" s="73"/>
      <c r="I31" s="49"/>
      <c r="J31" s="49"/>
      <c r="K31" s="49"/>
      <c r="L31" s="49"/>
      <c r="M31" s="49"/>
      <c r="N31" s="49"/>
      <c r="O31" s="49"/>
      <c r="P31" s="49"/>
      <c r="Q31" s="49"/>
      <c r="R31" s="49"/>
      <c r="S31" s="49"/>
    </row>
  </sheetData>
  <mergeCells count="26">
    <mergeCell ref="L22:P28"/>
    <mergeCell ref="C28:E28"/>
    <mergeCell ref="C29:E29"/>
    <mergeCell ref="C30:E30"/>
    <mergeCell ref="C31:E31"/>
    <mergeCell ref="A22:C22"/>
    <mergeCell ref="C27:H27"/>
    <mergeCell ref="A25:H25"/>
    <mergeCell ref="A11:C11"/>
    <mergeCell ref="A23:C23"/>
    <mergeCell ref="A12:C12"/>
    <mergeCell ref="A15:C15"/>
    <mergeCell ref="A19:C19"/>
    <mergeCell ref="A20:C20"/>
    <mergeCell ref="A21:C21"/>
    <mergeCell ref="A18:C18"/>
    <mergeCell ref="A17:C17"/>
    <mergeCell ref="A16:C16"/>
    <mergeCell ref="A14:C14"/>
    <mergeCell ref="A13:C13"/>
    <mergeCell ref="A4:G5"/>
    <mergeCell ref="A10:C10"/>
    <mergeCell ref="A7:C7"/>
    <mergeCell ref="E7:I7"/>
    <mergeCell ref="A8:C8"/>
    <mergeCell ref="A9:C9"/>
  </mergeCell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R34"/>
  <sheetViews>
    <sheetView tabSelected="1" workbookViewId="0">
      <selection activeCell="A4" sqref="A4:G7"/>
    </sheetView>
  </sheetViews>
  <sheetFormatPr baseColWidth="10" defaultRowHeight="15"/>
  <cols>
    <col min="1" max="4" width="11.42578125" style="49"/>
    <col min="5" max="9" width="7.7109375" style="49" customWidth="1"/>
    <col min="10" max="16384" width="11.42578125" style="49"/>
  </cols>
  <sheetData>
    <row r="1" spans="1:18" ht="23.25" customHeight="1">
      <c r="A1" s="46" t="s">
        <v>30</v>
      </c>
      <c r="B1" s="46"/>
      <c r="C1" s="46"/>
      <c r="D1" s="46"/>
      <c r="E1" s="46"/>
      <c r="F1" s="46"/>
      <c r="G1" s="47"/>
      <c r="H1" s="47"/>
      <c r="I1" s="47"/>
      <c r="J1" s="47"/>
      <c r="L1"/>
      <c r="M1"/>
      <c r="N1"/>
      <c r="O1"/>
      <c r="P1"/>
      <c r="Q1"/>
      <c r="R1"/>
    </row>
    <row r="2" spans="1:18" ht="18" customHeight="1">
      <c r="A2" s="59" t="s">
        <v>31</v>
      </c>
      <c r="B2" s="53" t="s">
        <v>28</v>
      </c>
      <c r="C2" s="82" t="s">
        <v>29</v>
      </c>
      <c r="E2" s="50"/>
      <c r="F2" s="50"/>
      <c r="I2" s="61"/>
      <c r="J2" s="61"/>
      <c r="K2" s="58"/>
      <c r="L2"/>
      <c r="M2"/>
      <c r="N2"/>
      <c r="O2"/>
      <c r="P2"/>
      <c r="Q2"/>
      <c r="R2"/>
    </row>
    <row r="3" spans="1:18" ht="18" customHeight="1">
      <c r="A3" s="60"/>
      <c r="B3" s="61"/>
      <c r="C3" s="61"/>
      <c r="D3" s="61"/>
      <c r="E3" s="61"/>
      <c r="F3" s="61"/>
      <c r="G3" s="61"/>
      <c r="H3" s="61"/>
      <c r="I3" s="61"/>
      <c r="J3" s="61"/>
      <c r="K3" s="58"/>
    </row>
    <row r="4" spans="1:18" ht="18" customHeight="1">
      <c r="A4" s="133" t="s">
        <v>32</v>
      </c>
      <c r="B4" s="134"/>
      <c r="C4" s="134"/>
      <c r="D4" s="134"/>
      <c r="E4" s="134"/>
      <c r="F4" s="134"/>
      <c r="G4" s="134"/>
      <c r="H4" s="61"/>
      <c r="I4" s="61"/>
      <c r="J4" s="61"/>
      <c r="K4" s="58"/>
    </row>
    <row r="5" spans="1:18" ht="18" customHeight="1">
      <c r="A5" s="133"/>
      <c r="B5" s="134"/>
      <c r="C5" s="134"/>
      <c r="D5" s="134"/>
      <c r="E5" s="134"/>
      <c r="F5" s="134"/>
      <c r="G5" s="134"/>
      <c r="H5" s="61"/>
      <c r="I5" s="61"/>
      <c r="J5" s="61"/>
      <c r="K5" s="58"/>
    </row>
    <row r="6" spans="1:18" ht="18" customHeight="1">
      <c r="A6" s="133"/>
      <c r="B6" s="134"/>
      <c r="C6" s="134"/>
      <c r="D6" s="134"/>
      <c r="E6" s="134"/>
      <c r="F6" s="134"/>
      <c r="G6" s="134"/>
      <c r="H6" s="61"/>
      <c r="I6" s="61"/>
      <c r="J6" s="61"/>
      <c r="K6" s="58"/>
    </row>
    <row r="7" spans="1:18" ht="18" customHeight="1">
      <c r="A7" s="133"/>
      <c r="B7" s="134"/>
      <c r="C7" s="134"/>
      <c r="D7" s="134"/>
      <c r="E7" s="134"/>
      <c r="F7" s="134"/>
      <c r="G7" s="134"/>
      <c r="H7" s="61"/>
      <c r="I7" s="61"/>
      <c r="J7" s="61"/>
      <c r="K7" s="58"/>
    </row>
    <row r="8" spans="1:18" ht="18" customHeight="1" thickBot="1">
      <c r="A8" s="62"/>
      <c r="B8" s="63"/>
      <c r="C8" s="63"/>
      <c r="D8" s="63"/>
      <c r="E8" s="64"/>
      <c r="F8" s="64"/>
      <c r="G8" s="64"/>
      <c r="H8" s="64"/>
      <c r="I8" s="58"/>
      <c r="J8" s="58"/>
      <c r="K8" s="58"/>
    </row>
    <row r="9" spans="1:18">
      <c r="A9" s="121" t="s">
        <v>0</v>
      </c>
      <c r="B9" s="122"/>
      <c r="C9" s="123"/>
      <c r="D9" s="1" t="s">
        <v>1</v>
      </c>
      <c r="E9" s="90" t="s">
        <v>18</v>
      </c>
      <c r="F9" s="88"/>
      <c r="G9" s="88"/>
      <c r="H9" s="88"/>
      <c r="I9" s="91"/>
      <c r="J9" s="2" t="s">
        <v>2</v>
      </c>
    </row>
    <row r="10" spans="1:18">
      <c r="A10" s="115" t="s">
        <v>14</v>
      </c>
      <c r="B10" s="116"/>
      <c r="C10" s="117"/>
      <c r="D10" s="28"/>
      <c r="E10" s="29">
        <v>1</v>
      </c>
      <c r="F10" s="30">
        <v>2</v>
      </c>
      <c r="G10" s="30">
        <v>3</v>
      </c>
      <c r="H10" s="30">
        <v>4</v>
      </c>
      <c r="I10" s="31">
        <v>5</v>
      </c>
      <c r="J10" s="28"/>
    </row>
    <row r="11" spans="1:18">
      <c r="A11" s="118" t="s">
        <v>6</v>
      </c>
      <c r="B11" s="119"/>
      <c r="C11" s="120"/>
      <c r="D11" s="24">
        <v>10</v>
      </c>
      <c r="E11" s="25"/>
      <c r="F11" s="26"/>
      <c r="G11" s="26"/>
      <c r="H11" s="26"/>
      <c r="I11" s="27">
        <v>5</v>
      </c>
      <c r="J11" s="42">
        <f>SUM(E11:I11) *D11</f>
        <v>50</v>
      </c>
    </row>
    <row r="12" spans="1:18">
      <c r="A12" s="118" t="s">
        <v>5</v>
      </c>
      <c r="B12" s="119"/>
      <c r="C12" s="120"/>
      <c r="D12" s="24">
        <v>8</v>
      </c>
      <c r="E12" s="25"/>
      <c r="F12" s="26"/>
      <c r="G12" s="26"/>
      <c r="H12" s="26">
        <v>4</v>
      </c>
      <c r="I12" s="27"/>
      <c r="J12" s="42">
        <f t="shared" ref="J12:J24" si="0">SUM(E12:I12) *D12</f>
        <v>32</v>
      </c>
    </row>
    <row r="13" spans="1:18">
      <c r="A13" s="118" t="s">
        <v>16</v>
      </c>
      <c r="B13" s="119"/>
      <c r="C13" s="120"/>
      <c r="D13" s="24">
        <v>8</v>
      </c>
      <c r="E13" s="25"/>
      <c r="F13" s="26">
        <v>2</v>
      </c>
      <c r="G13" s="26"/>
      <c r="H13" s="26"/>
      <c r="I13" s="27"/>
      <c r="J13" s="42">
        <f t="shared" si="0"/>
        <v>16</v>
      </c>
    </row>
    <row r="14" spans="1:18">
      <c r="A14" s="118" t="s">
        <v>15</v>
      </c>
      <c r="B14" s="119"/>
      <c r="C14" s="120"/>
      <c r="D14" s="24">
        <v>9</v>
      </c>
      <c r="E14" s="25"/>
      <c r="F14" s="26"/>
      <c r="G14" s="26">
        <v>3</v>
      </c>
      <c r="H14" s="26"/>
      <c r="I14" s="27"/>
      <c r="J14" s="42">
        <f t="shared" si="0"/>
        <v>27</v>
      </c>
    </row>
    <row r="15" spans="1:18">
      <c r="A15" s="115" t="s">
        <v>7</v>
      </c>
      <c r="B15" s="116"/>
      <c r="C15" s="117"/>
      <c r="D15" s="32"/>
      <c r="E15" s="33"/>
      <c r="F15" s="34"/>
      <c r="G15" s="34"/>
      <c r="H15" s="34"/>
      <c r="I15" s="35"/>
      <c r="J15" s="36"/>
    </row>
    <row r="16" spans="1:18">
      <c r="A16" s="118" t="s">
        <v>3</v>
      </c>
      <c r="B16" s="119"/>
      <c r="C16" s="120"/>
      <c r="D16" s="24">
        <v>9</v>
      </c>
      <c r="E16" s="25"/>
      <c r="F16" s="26"/>
      <c r="G16" s="26">
        <v>3</v>
      </c>
      <c r="H16" s="26"/>
      <c r="I16" s="27"/>
      <c r="J16" s="42">
        <f t="shared" si="0"/>
        <v>27</v>
      </c>
    </row>
    <row r="17" spans="1:16">
      <c r="A17" s="118" t="s">
        <v>26</v>
      </c>
      <c r="B17" s="119"/>
      <c r="C17" s="120"/>
      <c r="D17" s="24">
        <v>6</v>
      </c>
      <c r="E17" s="25"/>
      <c r="F17" s="26"/>
      <c r="G17" s="26">
        <v>3</v>
      </c>
      <c r="H17" s="26"/>
      <c r="I17" s="27"/>
      <c r="J17" s="42">
        <f t="shared" si="0"/>
        <v>18</v>
      </c>
    </row>
    <row r="18" spans="1:16">
      <c r="A18" s="115" t="s">
        <v>8</v>
      </c>
      <c r="B18" s="116"/>
      <c r="C18" s="117"/>
      <c r="D18" s="32"/>
      <c r="E18" s="33"/>
      <c r="F18" s="34"/>
      <c r="G18" s="34"/>
      <c r="H18" s="34"/>
      <c r="I18" s="35"/>
      <c r="J18" s="36"/>
    </row>
    <row r="19" spans="1:16">
      <c r="A19" s="118" t="s">
        <v>4</v>
      </c>
      <c r="B19" s="119"/>
      <c r="C19" s="120"/>
      <c r="D19" s="24">
        <v>6</v>
      </c>
      <c r="E19" s="25"/>
      <c r="F19" s="26"/>
      <c r="G19" s="26">
        <v>3</v>
      </c>
      <c r="H19" s="26"/>
      <c r="I19" s="27"/>
      <c r="J19" s="42">
        <f t="shared" si="0"/>
        <v>18</v>
      </c>
    </row>
    <row r="20" spans="1:16">
      <c r="A20" s="118" t="s">
        <v>9</v>
      </c>
      <c r="B20" s="119"/>
      <c r="C20" s="120"/>
      <c r="D20" s="24">
        <v>5</v>
      </c>
      <c r="E20" s="25">
        <v>1</v>
      </c>
      <c r="F20" s="26"/>
      <c r="G20" s="26"/>
      <c r="H20" s="26"/>
      <c r="I20" s="27"/>
      <c r="J20" s="42">
        <f t="shared" si="0"/>
        <v>5</v>
      </c>
    </row>
    <row r="21" spans="1:16">
      <c r="A21" s="115" t="s">
        <v>13</v>
      </c>
      <c r="B21" s="116"/>
      <c r="C21" s="117"/>
      <c r="D21" s="37"/>
      <c r="E21" s="38"/>
      <c r="F21" s="39"/>
      <c r="G21" s="39"/>
      <c r="H21" s="39"/>
      <c r="I21" s="40"/>
      <c r="J21" s="36"/>
    </row>
    <row r="22" spans="1:16">
      <c r="A22" s="118" t="s">
        <v>10</v>
      </c>
      <c r="B22" s="119"/>
      <c r="C22" s="120"/>
      <c r="D22" s="24">
        <v>4</v>
      </c>
      <c r="E22" s="25"/>
      <c r="F22" s="26"/>
      <c r="G22" s="26"/>
      <c r="H22" s="26">
        <v>4</v>
      </c>
      <c r="I22" s="27"/>
      <c r="J22" s="42">
        <f t="shared" si="0"/>
        <v>16</v>
      </c>
    </row>
    <row r="23" spans="1:16">
      <c r="A23" s="118" t="s">
        <v>11</v>
      </c>
      <c r="B23" s="119"/>
      <c r="C23" s="120"/>
      <c r="D23" s="24">
        <v>5</v>
      </c>
      <c r="E23" s="25"/>
      <c r="F23" s="26"/>
      <c r="G23" s="26">
        <v>3</v>
      </c>
      <c r="H23" s="26"/>
      <c r="I23" s="27"/>
      <c r="J23" s="42">
        <f t="shared" si="0"/>
        <v>15</v>
      </c>
    </row>
    <row r="24" spans="1:16" ht="15.75" thickBot="1">
      <c r="A24" s="118" t="s">
        <v>12</v>
      </c>
      <c r="B24" s="119"/>
      <c r="C24" s="120"/>
      <c r="D24" s="24">
        <v>4</v>
      </c>
      <c r="E24" s="25"/>
      <c r="F24" s="26"/>
      <c r="G24" s="26">
        <v>3</v>
      </c>
      <c r="H24" s="26"/>
      <c r="I24" s="27"/>
      <c r="J24" s="42">
        <f t="shared" si="0"/>
        <v>12</v>
      </c>
    </row>
    <row r="25" spans="1:16" ht="15.75" thickBot="1">
      <c r="A25" s="129" t="s">
        <v>17</v>
      </c>
      <c r="B25" s="130"/>
      <c r="C25" s="131"/>
      <c r="D25" s="6">
        <f>D11*5+D12*5+D13*5+D14*5+D16*5+D17*5+D19*5+D20*5+D22*5+D23*5+D24*5</f>
        <v>370</v>
      </c>
      <c r="E25" s="12"/>
      <c r="F25" s="13"/>
      <c r="G25" s="13"/>
      <c r="H25" s="13"/>
      <c r="I25" s="14"/>
      <c r="J25" s="45">
        <f>SUM(J11:J24)</f>
        <v>236</v>
      </c>
      <c r="L25" s="74"/>
      <c r="M25" s="75"/>
      <c r="N25" s="75"/>
      <c r="O25" s="75"/>
      <c r="P25" s="76"/>
    </row>
    <row r="26" spans="1:16" ht="15.75" thickBot="1">
      <c r="L26" s="77"/>
      <c r="M26" s="58"/>
      <c r="N26" s="58"/>
      <c r="O26" s="58"/>
      <c r="P26" s="65"/>
    </row>
    <row r="27" spans="1:16" ht="19.5" thickBot="1">
      <c r="A27" s="125" t="s">
        <v>20</v>
      </c>
      <c r="B27" s="126"/>
      <c r="C27" s="126"/>
      <c r="D27" s="126"/>
      <c r="E27" s="126"/>
      <c r="F27" s="126"/>
      <c r="G27" s="126"/>
      <c r="H27" s="126"/>
      <c r="I27" s="43">
        <f>J25*100/D25</f>
        <v>63.783783783783782</v>
      </c>
      <c r="J27" s="41" t="s">
        <v>19</v>
      </c>
      <c r="K27" s="65"/>
      <c r="L27" s="77"/>
      <c r="M27" s="58"/>
      <c r="N27" s="58"/>
      <c r="O27" s="58"/>
      <c r="P27" s="65"/>
    </row>
    <row r="28" spans="1:16">
      <c r="K28" s="65"/>
      <c r="L28" s="77"/>
      <c r="M28" s="58"/>
      <c r="N28" s="58"/>
      <c r="O28" s="58"/>
      <c r="P28" s="65"/>
    </row>
    <row r="29" spans="1:16" ht="21">
      <c r="C29" s="127" t="s">
        <v>21</v>
      </c>
      <c r="D29" s="127"/>
      <c r="E29" s="127"/>
      <c r="F29" s="127"/>
      <c r="G29" s="127"/>
      <c r="H29" s="127"/>
      <c r="K29" s="65"/>
      <c r="L29" s="77"/>
      <c r="M29" s="58"/>
      <c r="N29" s="58"/>
      <c r="O29" s="58"/>
      <c r="P29" s="65"/>
    </row>
    <row r="30" spans="1:16" ht="18.75">
      <c r="C30" s="128" t="s">
        <v>14</v>
      </c>
      <c r="D30" s="128"/>
      <c r="E30" s="128"/>
      <c r="F30" s="66"/>
      <c r="G30" s="44">
        <f>(J11+J12+J13+J14)*100/((D11*5)+(D12*5)+(D13*5)+(D14*5))</f>
        <v>71.428571428571431</v>
      </c>
      <c r="H30" s="67"/>
      <c r="K30" s="65"/>
      <c r="L30" s="77"/>
      <c r="M30" s="58"/>
      <c r="N30" s="58"/>
      <c r="O30" s="58"/>
      <c r="P30" s="65"/>
    </row>
    <row r="31" spans="1:16" ht="19.5" thickBot="1">
      <c r="C31" s="124" t="s">
        <v>7</v>
      </c>
      <c r="D31" s="124"/>
      <c r="E31" s="124"/>
      <c r="F31" s="66"/>
      <c r="G31" s="44">
        <f>(J16+J17)*100/((D16*5)+(6*5))</f>
        <v>60</v>
      </c>
      <c r="H31" s="67"/>
      <c r="K31" s="65"/>
      <c r="L31" s="78"/>
      <c r="M31" s="79"/>
      <c r="N31" s="79"/>
      <c r="O31" s="79"/>
      <c r="P31" s="80"/>
    </row>
    <row r="32" spans="1:16" ht="18.75">
      <c r="C32" s="124" t="s">
        <v>8</v>
      </c>
      <c r="D32" s="124"/>
      <c r="E32" s="124"/>
      <c r="F32" s="66"/>
      <c r="G32" s="44">
        <f>(J19+J20)*100/((D19*5)+(D20*5))</f>
        <v>41.81818181818182</v>
      </c>
      <c r="H32" s="67"/>
      <c r="K32" s="58"/>
    </row>
    <row r="33" spans="3:11" ht="18.75">
      <c r="C33" s="124" t="s">
        <v>13</v>
      </c>
      <c r="D33" s="124"/>
      <c r="E33" s="124"/>
      <c r="F33" s="68"/>
      <c r="G33" s="44">
        <f>((J22+J23+J24)*100)/((D22*5)+(D23*5)+(D24*5))</f>
        <v>66.15384615384616</v>
      </c>
      <c r="H33" s="69"/>
      <c r="K33" s="58"/>
    </row>
    <row r="34" spans="3:11">
      <c r="K34" s="58"/>
    </row>
  </sheetData>
  <mergeCells count="25">
    <mergeCell ref="A21:C21"/>
    <mergeCell ref="A22:C22"/>
    <mergeCell ref="A23:C23"/>
    <mergeCell ref="C33:E33"/>
    <mergeCell ref="A27:H27"/>
    <mergeCell ref="C29:H29"/>
    <mergeCell ref="C30:E30"/>
    <mergeCell ref="C31:E31"/>
    <mergeCell ref="C32:E32"/>
    <mergeCell ref="A25:C25"/>
    <mergeCell ref="A24:C24"/>
    <mergeCell ref="A4:G7"/>
    <mergeCell ref="A12:C12"/>
    <mergeCell ref="A9:C9"/>
    <mergeCell ref="E9:I9"/>
    <mergeCell ref="A10:C10"/>
    <mergeCell ref="A11:C11"/>
    <mergeCell ref="A18:C18"/>
    <mergeCell ref="A19:C19"/>
    <mergeCell ref="A20:C20"/>
    <mergeCell ref="A13:C13"/>
    <mergeCell ref="A14:C14"/>
    <mergeCell ref="A15:C15"/>
    <mergeCell ref="A16:C16"/>
    <mergeCell ref="A17:C17"/>
  </mergeCells>
  <pageMargins left="0.7" right="0.7" top="0.78740157499999996" bottom="0.78740157499999996"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K3:N15"/>
  <sheetViews>
    <sheetView workbookViewId="0">
      <selection activeCell="A68" sqref="A68"/>
    </sheetView>
  </sheetViews>
  <sheetFormatPr baseColWidth="10" defaultRowHeight="15"/>
  <cols>
    <col min="1" max="16384" width="11.42578125" style="49"/>
  </cols>
  <sheetData>
    <row r="3" spans="11:14">
      <c r="M3" s="132" t="s">
        <v>22</v>
      </c>
      <c r="N3" s="132"/>
    </row>
    <row r="4" spans="11:14">
      <c r="K4" s="81">
        <f>Zulieferer1!G28</f>
        <v>59.428571428571431</v>
      </c>
      <c r="L4" s="81">
        <f>Zulieferer2!G30</f>
        <v>71.428571428571431</v>
      </c>
    </row>
    <row r="5" spans="11:14">
      <c r="M5" s="132" t="s">
        <v>23</v>
      </c>
      <c r="N5" s="132"/>
    </row>
    <row r="7" spans="11:14">
      <c r="K7" s="81">
        <f>Zulieferer1!G29</f>
        <v>92</v>
      </c>
      <c r="L7" s="81">
        <f>Zulieferer2!G31</f>
        <v>60</v>
      </c>
    </row>
    <row r="9" spans="11:14">
      <c r="M9" s="132" t="s">
        <v>24</v>
      </c>
      <c r="N9" s="132"/>
    </row>
    <row r="10" spans="11:14">
      <c r="K10" s="81">
        <f>Zulieferer1!G30</f>
        <v>100</v>
      </c>
      <c r="L10" s="81">
        <f>Zulieferer2!G32</f>
        <v>41.81818181818182</v>
      </c>
    </row>
    <row r="12" spans="11:14">
      <c r="M12" s="132" t="s">
        <v>25</v>
      </c>
      <c r="N12" s="132"/>
    </row>
    <row r="13" spans="11:14">
      <c r="K13" s="81">
        <f>Zulieferer1!G31</f>
        <v>78.461538461538467</v>
      </c>
      <c r="L13" s="81">
        <f>Zulieferer2!G33</f>
        <v>66.15384615384616</v>
      </c>
    </row>
    <row r="15" spans="11:14">
      <c r="K15" s="81">
        <f>Zulieferer1!I25</f>
        <v>75.405405405405403</v>
      </c>
      <c r="L15" s="81">
        <f>Zulieferer2!I27</f>
        <v>63.783783783783782</v>
      </c>
    </row>
  </sheetData>
  <mergeCells count="4">
    <mergeCell ref="M3:N3"/>
    <mergeCell ref="M5:N5"/>
    <mergeCell ref="M9:N9"/>
    <mergeCell ref="M12:N1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Zulieferer1</vt:lpstr>
      <vt:lpstr>Zulieferer2</vt:lpstr>
      <vt:lpstr>Auswertung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dc:creator>
  <cp:lastModifiedBy>ol2085</cp:lastModifiedBy>
  <dcterms:created xsi:type="dcterms:W3CDTF">2010-05-16T14:30:59Z</dcterms:created>
  <dcterms:modified xsi:type="dcterms:W3CDTF">2010-10-21T15:10:54Z</dcterms:modified>
</cp:coreProperties>
</file>