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9440" windowHeight="9780" activeTab="3"/>
  </bookViews>
  <sheets>
    <sheet name="Definition" sheetId="1" r:id="rId1"/>
    <sheet name="Matrizenrechnung " sheetId="2" r:id="rId2"/>
    <sheet name="Lösungstabelle" sheetId="3" r:id="rId3"/>
    <sheet name="Gleichungsrechung" sheetId="4" r:id="rId4"/>
  </sheets>
  <calcPr calcId="125725"/>
</workbook>
</file>

<file path=xl/calcChain.xml><?xml version="1.0" encoding="utf-8"?>
<calcChain xmlns="http://schemas.openxmlformats.org/spreadsheetml/2006/main">
  <c r="H33" i="4"/>
  <c r="H34" s="1"/>
  <c r="I36" i="3"/>
  <c r="K36" s="1"/>
  <c r="D40" s="1"/>
  <c r="E40" s="1"/>
  <c r="I37"/>
  <c r="K37" s="1"/>
  <c r="D42" s="1"/>
  <c r="E42" s="1"/>
  <c r="I35"/>
  <c r="K35" s="1"/>
  <c r="D38" s="1"/>
  <c r="E38" s="1"/>
  <c r="I39" l="1"/>
  <c r="K39" s="1"/>
  <c r="I38"/>
  <c r="K38" s="1"/>
  <c r="D44" s="1"/>
  <c r="E44" s="1"/>
  <c r="I41"/>
  <c r="K41" s="1"/>
  <c r="I40"/>
  <c r="K40" s="1"/>
  <c r="I43"/>
  <c r="K43" s="1"/>
  <c r="D47" s="1"/>
  <c r="E47" s="1"/>
  <c r="I42"/>
  <c r="K42" s="1"/>
  <c r="D45" l="1"/>
  <c r="E45" s="1"/>
  <c r="D46"/>
  <c r="E46" s="1"/>
  <c r="H35" i="4" l="1"/>
  <c r="H36"/>
  <c r="H40" s="1"/>
  <c r="H37"/>
  <c r="H39" l="1"/>
  <c r="H38"/>
  <c r="C65" i="2"/>
  <c r="C66"/>
  <c r="D66"/>
  <c r="E66"/>
  <c r="F66"/>
  <c r="G66"/>
  <c r="H66"/>
  <c r="I66"/>
  <c r="J66"/>
  <c r="C67"/>
  <c r="D67"/>
  <c r="E67"/>
  <c r="F67"/>
  <c r="G67"/>
  <c r="H67"/>
  <c r="I67"/>
  <c r="J67"/>
  <c r="C68"/>
  <c r="D68"/>
  <c r="E68"/>
  <c r="F68"/>
  <c r="G68"/>
  <c r="H68"/>
  <c r="I68"/>
  <c r="J68"/>
  <c r="C69"/>
  <c r="D69"/>
  <c r="E69"/>
  <c r="F69"/>
  <c r="G69"/>
  <c r="H69"/>
  <c r="I69"/>
  <c r="J69"/>
  <c r="C70"/>
  <c r="D70"/>
  <c r="E70"/>
  <c r="F70"/>
  <c r="G70"/>
  <c r="H70"/>
  <c r="I70"/>
  <c r="J70"/>
  <c r="C71"/>
  <c r="D71"/>
  <c r="E71"/>
  <c r="F71"/>
  <c r="G71"/>
  <c r="H71"/>
  <c r="I71"/>
  <c r="J71"/>
  <c r="C72"/>
  <c r="D72"/>
  <c r="E72"/>
  <c r="F72"/>
  <c r="G72"/>
  <c r="H72"/>
  <c r="I72"/>
  <c r="J72"/>
  <c r="D65"/>
  <c r="E65"/>
  <c r="F65"/>
  <c r="G65"/>
  <c r="H65"/>
  <c r="I65"/>
  <c r="J65"/>
  <c r="C78" l="1" a="1"/>
  <c r="E78" l="1"/>
  <c r="C83"/>
  <c r="C79"/>
  <c r="H84"/>
  <c r="H82"/>
  <c r="H80"/>
  <c r="H78"/>
  <c r="J84"/>
  <c r="J82"/>
  <c r="J80"/>
  <c r="J78"/>
  <c r="G83"/>
  <c r="G79"/>
  <c r="I84"/>
  <c r="I82"/>
  <c r="I80"/>
  <c r="I78"/>
  <c r="C82"/>
  <c r="C78"/>
  <c r="D84"/>
  <c r="D82"/>
  <c r="D80"/>
  <c r="D78"/>
  <c r="F84"/>
  <c r="F82"/>
  <c r="F80"/>
  <c r="F78"/>
  <c r="G82"/>
  <c r="G78"/>
  <c r="E84"/>
  <c r="E82"/>
  <c r="E80"/>
  <c r="C85"/>
  <c r="C81"/>
  <c r="H85"/>
  <c r="H83"/>
  <c r="H81"/>
  <c r="H79"/>
  <c r="J85"/>
  <c r="J83"/>
  <c r="J81"/>
  <c r="J79"/>
  <c r="G85"/>
  <c r="G81"/>
  <c r="I85"/>
  <c r="I83"/>
  <c r="I81"/>
  <c r="I79"/>
  <c r="C84"/>
  <c r="C80"/>
  <c r="D85"/>
  <c r="D83"/>
  <c r="D81"/>
  <c r="D79"/>
  <c r="F85"/>
  <c r="F83"/>
  <c r="F81"/>
  <c r="F79"/>
  <c r="G84"/>
  <c r="G80"/>
  <c r="E85"/>
  <c r="E83"/>
  <c r="E81"/>
  <c r="E79"/>
  <c r="H95" l="1" a="1"/>
  <c r="H95" l="1"/>
  <c r="H96"/>
  <c r="H101"/>
  <c r="H97"/>
  <c r="H102"/>
  <c r="H98"/>
  <c r="H100"/>
  <c r="H99"/>
</calcChain>
</file>

<file path=xl/sharedStrings.xml><?xml version="1.0" encoding="utf-8"?>
<sst xmlns="http://schemas.openxmlformats.org/spreadsheetml/2006/main" count="147" uniqueCount="71">
  <si>
    <t>Schrank</t>
  </si>
  <si>
    <t>Regale</t>
  </si>
  <si>
    <t>Außenwände</t>
  </si>
  <si>
    <t>Rückwand</t>
  </si>
  <si>
    <t>Nägel</t>
  </si>
  <si>
    <t>Schrauben</t>
  </si>
  <si>
    <t>Leihm</t>
  </si>
  <si>
    <t>Direktbedarfsmatrix D</t>
  </si>
  <si>
    <t>Materialbedarfsrechnung</t>
  </si>
  <si>
    <t>Technologiematrix; T = E-D</t>
  </si>
  <si>
    <t>Gv = G * p</t>
  </si>
  <si>
    <t xml:space="preserve">Gesamtbedarfsvektor Gv </t>
  </si>
  <si>
    <t>Primärbedarfsvektor p</t>
  </si>
  <si>
    <t>Gesamtbedarfsmatrix G</t>
  </si>
  <si>
    <t>Einheitsmatix E</t>
  </si>
  <si>
    <t>Vorgegeben :</t>
  </si>
  <si>
    <t xml:space="preserve">Berechnung: </t>
  </si>
  <si>
    <t>Endergebnis:</t>
  </si>
  <si>
    <t xml:space="preserve">Leihm </t>
  </si>
  <si>
    <t>40+4*Schrank</t>
  </si>
  <si>
    <t>2*Schrank</t>
  </si>
  <si>
    <t>1*Schrank</t>
  </si>
  <si>
    <t>1*Regale</t>
  </si>
  <si>
    <t>4*Regale+ 8 Außenwände</t>
  </si>
  <si>
    <t>10*Rückwand</t>
  </si>
  <si>
    <t>100+8*Außenwände+6*Rückwand</t>
  </si>
  <si>
    <t>Ergebnis:</t>
  </si>
  <si>
    <t>Rechen-</t>
  </si>
  <si>
    <t>Ausgangs-</t>
  </si>
  <si>
    <t>Primär-</t>
  </si>
  <si>
    <t>Sekundär-</t>
  </si>
  <si>
    <t>Gesamt-</t>
  </si>
  <si>
    <t>Vorher-</t>
  </si>
  <si>
    <t>Produkt.</t>
  </si>
  <si>
    <t>Partieller Sekundär-</t>
  </si>
  <si>
    <t>Kumulierter partieller</t>
  </si>
  <si>
    <t>schritt</t>
  </si>
  <si>
    <t>produkt</t>
  </si>
  <si>
    <t>bedarf</t>
  </si>
  <si>
    <t>gehendes</t>
  </si>
  <si>
    <t>koeffizient</t>
  </si>
  <si>
    <t>bedarf der vorher-</t>
  </si>
  <si>
    <t>Sekundärbedarf der</t>
  </si>
  <si>
    <t>Produkt</t>
  </si>
  <si>
    <t>gehenden Produkte</t>
  </si>
  <si>
    <t>vorhergeh. Produkte</t>
  </si>
  <si>
    <t>Vorgegeben:</t>
  </si>
  <si>
    <t xml:space="preserve">Schrauben </t>
  </si>
  <si>
    <t>Lösungstabelle</t>
  </si>
  <si>
    <t>Gegebene Matrizen:</t>
  </si>
  <si>
    <t>Eingabefelder</t>
  </si>
  <si>
    <t>Ausgabefelder</t>
  </si>
  <si>
    <t>Alle Angaben und Formeln ohne Gewähr!</t>
  </si>
  <si>
    <t>© Controllinglexikon.de</t>
  </si>
  <si>
    <t>Berechnung:</t>
  </si>
  <si>
    <t>Quellen:</t>
  </si>
  <si>
    <t>Schulte (2001); Material- und Logistikmanagment; 2. Auflage; Oldenbourg Verlag.</t>
  </si>
  <si>
    <t>Tertiärbearf ist der Bedarf an Hilfs und Betriebsstoffen.</t>
  </si>
  <si>
    <t>Über diesen Primärbedarf werden die unterligenden Bedarfe ermittelt.</t>
  </si>
  <si>
    <t>Zur Ermittlung dieser Teilbedarfe werden Stücklisten, Teileverwendungsnachweise oder Gorzintographen eingesetzt.</t>
  </si>
  <si>
    <t>Sekundärbedarf bezeichnet man den Bedarf an Rohstoffen bzw Zwischenprdukten die man für den Primärbedarf benötigt.</t>
  </si>
  <si>
    <t xml:space="preserve">Die Berechnung wird in diesem Template programmorientiert verlaufen. Alternativ wäre das verbrauchsorientierte Verfahren. </t>
  </si>
  <si>
    <t xml:space="preserve">Beim programmorientierten Verfahren geht man von einem vorgegebenen Primärbedarf aus. </t>
  </si>
  <si>
    <t>In dieser Berechnung erfolg die Ermittlung über den Gorzintographen.</t>
  </si>
  <si>
    <t>Die Materialbedarfsrechnung ist die temin- und mengenmäßige Ermittlung zur Planung von Nettobedarfen und findet seine Anwendung im Logistik-Controlling.</t>
  </si>
  <si>
    <t>Dies programmorientierte Berechnung eignet sich, aufgrund des hohen Berechnungsaufwandes für A-Materialien.</t>
  </si>
  <si>
    <t>Für C-Materialien empfiehlt sich das verbrauchsorientierte Verfahren.</t>
  </si>
  <si>
    <t>Hierbei unterscheidet man drei veschiedene Bedarfsarten. Primärbedarfe ist der Bedarfs an verkaufsfähigen Produkten.</t>
  </si>
  <si>
    <t>Lasch, Janker (20013); Übungsbuch Logistik: 3. Auflage, Springer Verlag</t>
  </si>
  <si>
    <t>Im folgende werden die Berechnungen über die Matrizenrechnung, die Lösungstabelle und die Gleichungsrechnung veranschaulicht.</t>
  </si>
  <si>
    <t>Dübel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</si>
</sst>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8"/>
      <color theme="1"/>
      <name val="Arial"/>
      <family val="2"/>
    </font>
    <font>
      <u/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FDD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0" xfId="0" applyFont="1" applyFill="1"/>
    <xf numFmtId="0" fontId="0" fillId="2" borderId="0" xfId="0" applyFill="1"/>
    <xf numFmtId="0" fontId="0" fillId="0" borderId="0" xfId="0" applyFill="1" applyBorder="1"/>
    <xf numFmtId="0" fontId="0" fillId="2" borderId="0" xfId="0" applyFill="1" applyAlignment="1">
      <alignment horizontal="center"/>
    </xf>
    <xf numFmtId="0" fontId="4" fillId="0" borderId="0" xfId="0" applyFont="1"/>
    <xf numFmtId="0" fontId="4" fillId="6" borderId="0" xfId="0" applyFont="1" applyFill="1"/>
    <xf numFmtId="0" fontId="5" fillId="3" borderId="0" xfId="0" applyFont="1" applyFill="1" applyBorder="1"/>
    <xf numFmtId="0" fontId="4" fillId="3" borderId="0" xfId="0" applyFont="1" applyFill="1"/>
    <xf numFmtId="0" fontId="4" fillId="2" borderId="0" xfId="0" applyFont="1" applyFill="1"/>
    <xf numFmtId="0" fontId="1" fillId="0" borderId="1" xfId="0" applyFont="1" applyBorder="1"/>
    <xf numFmtId="0" fontId="1" fillId="0" borderId="0" xfId="0" applyFont="1" applyBorder="1"/>
    <xf numFmtId="0" fontId="1" fillId="0" borderId="8" xfId="0" applyFont="1" applyBorder="1"/>
    <xf numFmtId="0" fontId="2" fillId="7" borderId="9" xfId="0" applyFont="1" applyFill="1" applyBorder="1"/>
    <xf numFmtId="0" fontId="2" fillId="7" borderId="10" xfId="0" applyFont="1" applyFill="1" applyBorder="1"/>
    <xf numFmtId="0" fontId="2" fillId="7" borderId="11" xfId="0" applyFont="1" applyFill="1" applyBorder="1"/>
    <xf numFmtId="0" fontId="2" fillId="6" borderId="1" xfId="0" applyFont="1" applyFill="1" applyBorder="1"/>
    <xf numFmtId="0" fontId="2" fillId="6" borderId="4" xfId="0" applyFont="1" applyFill="1" applyBorder="1"/>
    <xf numFmtId="0" fontId="2" fillId="6" borderId="6" xfId="0" applyFont="1" applyFill="1" applyBorder="1"/>
    <xf numFmtId="0" fontId="4" fillId="8" borderId="0" xfId="0" applyFont="1" applyFill="1"/>
    <xf numFmtId="0" fontId="0" fillId="8" borderId="0" xfId="0" applyFill="1"/>
    <xf numFmtId="0" fontId="0" fillId="6" borderId="0" xfId="0" applyFill="1"/>
    <xf numFmtId="0" fontId="4" fillId="9" borderId="0" xfId="0" applyFont="1" applyFill="1"/>
    <xf numFmtId="0" fontId="0" fillId="9" borderId="0" xfId="0" applyFill="1"/>
    <xf numFmtId="0" fontId="6" fillId="0" borderId="0" xfId="0" applyFont="1" applyAlignment="1">
      <alignment horizontal="center"/>
    </xf>
    <xf numFmtId="0" fontId="4" fillId="7" borderId="0" xfId="0" applyFont="1" applyFill="1"/>
    <xf numFmtId="0" fontId="0" fillId="7" borderId="0" xfId="0" applyFill="1"/>
    <xf numFmtId="0" fontId="3" fillId="0" borderId="0" xfId="0" applyFont="1" applyAlignment="1"/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10" fillId="10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0" fontId="0" fillId="0" borderId="0" xfId="0" applyAlignment="1"/>
    <xf numFmtId="0" fontId="10" fillId="11" borderId="0" xfId="0" applyFont="1" applyFill="1" applyAlignment="1">
      <alignment horizontal="center" vertical="center"/>
    </xf>
    <xf numFmtId="0" fontId="0" fillId="11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0" fillId="11" borderId="4" xfId="0" applyFill="1" applyBorder="1"/>
    <xf numFmtId="0" fontId="0" fillId="11" borderId="0" xfId="0" applyFill="1" applyBorder="1"/>
    <xf numFmtId="0" fontId="0" fillId="11" borderId="5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10" fillId="4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  <xf numFmtId="0" fontId="0" fillId="12" borderId="9" xfId="0" applyFill="1" applyBorder="1"/>
    <xf numFmtId="0" fontId="0" fillId="12" borderId="10" xfId="0" applyFill="1" applyBorder="1"/>
    <xf numFmtId="0" fontId="0" fillId="12" borderId="11" xfId="0" applyFill="1" applyBorder="1"/>
    <xf numFmtId="0" fontId="0" fillId="11" borderId="9" xfId="0" applyFill="1" applyBorder="1"/>
    <xf numFmtId="0" fontId="0" fillId="11" borderId="10" xfId="0" applyFill="1" applyBorder="1"/>
    <xf numFmtId="0" fontId="0" fillId="11" borderId="11" xfId="0" applyFill="1" applyBorder="1"/>
    <xf numFmtId="0" fontId="3" fillId="0" borderId="0" xfId="0" applyFont="1" applyBorder="1" applyAlignment="1">
      <alignment horizontal="center"/>
    </xf>
    <xf numFmtId="0" fontId="10" fillId="4" borderId="0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5" borderId="1" xfId="0" applyFont="1" applyFill="1" applyBorder="1"/>
    <xf numFmtId="0" fontId="13" fillId="5" borderId="2" xfId="0" applyFont="1" applyFill="1" applyBorder="1"/>
    <xf numFmtId="0" fontId="13" fillId="5" borderId="9" xfId="0" applyFont="1" applyFill="1" applyBorder="1"/>
    <xf numFmtId="0" fontId="13" fillId="5" borderId="3" xfId="0" applyFont="1" applyFill="1" applyBorder="1"/>
    <xf numFmtId="0" fontId="13" fillId="5" borderId="4" xfId="0" applyFont="1" applyFill="1" applyBorder="1"/>
    <xf numFmtId="0" fontId="13" fillId="5" borderId="0" xfId="0" applyFont="1" applyFill="1" applyBorder="1"/>
    <xf numFmtId="0" fontId="13" fillId="5" borderId="10" xfId="0" applyFont="1" applyFill="1" applyBorder="1"/>
    <xf numFmtId="0" fontId="13" fillId="5" borderId="5" xfId="0" applyFont="1" applyFill="1" applyBorder="1"/>
    <xf numFmtId="0" fontId="14" fillId="0" borderId="1" xfId="0" applyFont="1" applyBorder="1"/>
    <xf numFmtId="0" fontId="13" fillId="0" borderId="2" xfId="0" applyFont="1" applyBorder="1"/>
    <xf numFmtId="0" fontId="13" fillId="12" borderId="9" xfId="0" applyFont="1" applyFill="1" applyBorder="1"/>
    <xf numFmtId="0" fontId="13" fillId="4" borderId="2" xfId="0" applyFont="1" applyFill="1" applyBorder="1"/>
    <xf numFmtId="0" fontId="13" fillId="0" borderId="9" xfId="0" applyFont="1" applyBorder="1"/>
    <xf numFmtId="0" fontId="13" fillId="0" borderId="1" xfId="0" applyFont="1" applyBorder="1"/>
    <xf numFmtId="0" fontId="13" fillId="0" borderId="3" xfId="0" applyFont="1" applyBorder="1"/>
    <xf numFmtId="0" fontId="14" fillId="0" borderId="4" xfId="0" applyFont="1" applyBorder="1"/>
    <xf numFmtId="0" fontId="13" fillId="0" borderId="0" xfId="0" applyFont="1" applyBorder="1"/>
    <xf numFmtId="0" fontId="13" fillId="12" borderId="10" xfId="0" applyFont="1" applyFill="1" applyBorder="1"/>
    <xf numFmtId="0" fontId="13" fillId="4" borderId="0" xfId="0" applyFont="1" applyFill="1" applyBorder="1"/>
    <xf numFmtId="0" fontId="13" fillId="0" borderId="10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12" borderId="11" xfId="0" applyFont="1" applyFill="1" applyBorder="1"/>
    <xf numFmtId="0" fontId="13" fillId="0" borderId="7" xfId="0" applyFont="1" applyBorder="1"/>
    <xf numFmtId="0" fontId="13" fillId="4" borderId="3" xfId="0" applyFont="1" applyFill="1" applyBorder="1"/>
    <xf numFmtId="0" fontId="13" fillId="4" borderId="5" xfId="0" applyFont="1" applyFill="1" applyBorder="1"/>
    <xf numFmtId="0" fontId="14" fillId="0" borderId="6" xfId="0" applyFont="1" applyBorder="1"/>
    <xf numFmtId="0" fontId="13" fillId="0" borderId="11" xfId="0" applyFont="1" applyBorder="1"/>
    <xf numFmtId="0" fontId="13" fillId="0" borderId="6" xfId="0" applyFont="1" applyBorder="1"/>
    <xf numFmtId="0" fontId="13" fillId="0" borderId="8" xfId="0" applyFont="1" applyBorder="1"/>
    <xf numFmtId="0" fontId="13" fillId="4" borderId="8" xfId="0" applyFont="1" applyFill="1" applyBorder="1"/>
    <xf numFmtId="0" fontId="13" fillId="0" borderId="2" xfId="0" applyFont="1" applyFill="1" applyBorder="1"/>
    <xf numFmtId="0" fontId="13" fillId="0" borderId="0" xfId="0" applyFont="1" applyFill="1" applyBorder="1"/>
    <xf numFmtId="0" fontId="13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9" borderId="0" xfId="0" applyFont="1" applyFill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Fill="1" applyBorder="1"/>
    <xf numFmtId="0" fontId="15" fillId="4" borderId="0" xfId="0" applyFont="1" applyFill="1" applyAlignment="1"/>
    <xf numFmtId="0" fontId="13" fillId="4" borderId="0" xfId="0" applyFont="1" applyFill="1"/>
    <xf numFmtId="0" fontId="13" fillId="4" borderId="1" xfId="0" applyFont="1" applyFill="1" applyBorder="1"/>
    <xf numFmtId="0" fontId="13" fillId="11" borderId="1" xfId="0" applyFont="1" applyFill="1" applyBorder="1" applyAlignment="1">
      <alignment horizontal="left"/>
    </xf>
    <xf numFmtId="0" fontId="13" fillId="11" borderId="2" xfId="0" applyFont="1" applyFill="1" applyBorder="1"/>
    <xf numFmtId="0" fontId="13" fillId="11" borderId="3" xfId="0" applyFont="1" applyFill="1" applyBorder="1"/>
    <xf numFmtId="0" fontId="13" fillId="4" borderId="9" xfId="0" applyFont="1" applyFill="1" applyBorder="1"/>
    <xf numFmtId="0" fontId="13" fillId="12" borderId="3" xfId="0" applyFont="1" applyFill="1" applyBorder="1"/>
    <xf numFmtId="0" fontId="13" fillId="4" borderId="4" xfId="0" applyFont="1" applyFill="1" applyBorder="1"/>
    <xf numFmtId="0" fontId="13" fillId="11" borderId="4" xfId="0" applyFont="1" applyFill="1" applyBorder="1" applyAlignment="1">
      <alignment horizontal="left"/>
    </xf>
    <xf numFmtId="0" fontId="13" fillId="11" borderId="0" xfId="0" applyFont="1" applyFill="1" applyBorder="1"/>
    <xf numFmtId="0" fontId="13" fillId="11" borderId="5" xfId="0" applyFont="1" applyFill="1" applyBorder="1"/>
    <xf numFmtId="0" fontId="13" fillId="4" borderId="10" xfId="0" applyFont="1" applyFill="1" applyBorder="1"/>
    <xf numFmtId="0" fontId="13" fillId="12" borderId="5" xfId="0" applyFont="1" applyFill="1" applyBorder="1"/>
    <xf numFmtId="0" fontId="13" fillId="4" borderId="6" xfId="0" applyFont="1" applyFill="1" applyBorder="1"/>
    <xf numFmtId="0" fontId="13" fillId="11" borderId="6" xfId="0" applyFont="1" applyFill="1" applyBorder="1" applyAlignment="1">
      <alignment horizontal="left"/>
    </xf>
    <xf numFmtId="0" fontId="13" fillId="11" borderId="7" xfId="0" applyFont="1" applyFill="1" applyBorder="1"/>
    <xf numFmtId="0" fontId="13" fillId="11" borderId="8" xfId="0" applyFont="1" applyFill="1" applyBorder="1"/>
    <xf numFmtId="0" fontId="13" fillId="4" borderId="11" xfId="0" applyFont="1" applyFill="1" applyBorder="1"/>
    <xf numFmtId="0" fontId="13" fillId="12" borderId="8" xfId="0" applyFont="1" applyFill="1" applyBorder="1"/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0" fontId="13" fillId="0" borderId="0" xfId="0" applyFont="1" applyAlignment="1"/>
    <xf numFmtId="0" fontId="10" fillId="9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4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13" fillId="4" borderId="0" xfId="0" applyFont="1" applyFill="1" applyAlignment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CFDD1"/>
      <color rgb="FF777777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180976</xdr:rowOff>
    </xdr:from>
    <xdr:ext cx="7762874" cy="790574"/>
    <xdr:sp macro="" textlink="">
      <xdr:nvSpPr>
        <xdr:cNvPr id="2" name="Textfeld 1"/>
        <xdr:cNvSpPr txBox="1"/>
      </xdr:nvSpPr>
      <xdr:spPr>
        <a:xfrm>
          <a:off x="0" y="1238251"/>
          <a:ext cx="7762874" cy="790574"/>
        </a:xfrm>
        <a:prstGeom prst="rect">
          <a:avLst/>
        </a:prstGeom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18900000" scaled="0"/>
        </a:gradFill>
        <a:ln w="9525" cmpd="sng"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16200000" scaled="1"/>
            <a:tileRect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  <a:scene3d>
            <a:camera prst="perspectiveFront"/>
            <a:lightRig rig="threePt" dir="t"/>
          </a:scene3d>
          <a:sp3d extrusionH="57150">
            <a:bevelT w="38100" h="38100" prst="convex"/>
          </a:sp3d>
        </a:bodyPr>
        <a:lstStyle/>
        <a:p>
          <a:pPr algn="ctr"/>
          <a:r>
            <a:rPr lang="de-DE" sz="2000" b="1" i="0" u="sng" strike="noStrike">
              <a:solidFill>
                <a:schemeClr val="tx1"/>
              </a:solidFill>
              <a:effectLst>
                <a:glow rad="228600">
                  <a:schemeClr val="tx1">
                    <a:lumMod val="65000"/>
                    <a:lumOff val="35000"/>
                    <a:alpha val="4000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+mn-lt"/>
              <a:ea typeface="+mn-ea"/>
              <a:cs typeface="+mn-cs"/>
            </a:rPr>
            <a:t>Materialbedarfsrechnung</a:t>
          </a:r>
          <a:endParaRPr lang="de-DE" sz="2000" b="0" i="0" u="none" strike="noStrike">
            <a:solidFill>
              <a:schemeClr val="tx1"/>
            </a:solidFill>
            <a:effectLst>
              <a:glow rad="228600">
                <a:schemeClr val="tx1">
                  <a:lumMod val="65000"/>
                  <a:lumOff val="35000"/>
                  <a:alpha val="4000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  <a:latin typeface="+mn-lt"/>
            <a:ea typeface="+mn-ea"/>
            <a:cs typeface="+mn-cs"/>
          </a:endParaRPr>
        </a:p>
        <a:p>
          <a:pPr algn="ctr"/>
          <a:r>
            <a:rPr lang="de-DE" sz="1800" b="0" i="0" u="sng" strike="noStrike">
              <a:solidFill>
                <a:schemeClr val="tx1"/>
              </a:solidFill>
              <a:effectLst>
                <a:glow rad="228600">
                  <a:schemeClr val="tx1">
                    <a:lumMod val="65000"/>
                    <a:lumOff val="35000"/>
                    <a:alpha val="4000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Arial" pitchFamily="34" charset="0"/>
              <a:ea typeface="+mn-ea"/>
              <a:cs typeface="Arial" pitchFamily="34" charset="0"/>
            </a:rPr>
            <a:t>Definition</a:t>
          </a:r>
          <a:r>
            <a:rPr lang="de-DE" sz="1800">
              <a:solidFill>
                <a:schemeClr val="tx1"/>
              </a:solidFill>
              <a:effectLst>
                <a:glow rad="228600">
                  <a:schemeClr val="tx1">
                    <a:lumMod val="65000"/>
                    <a:lumOff val="35000"/>
                    <a:alpha val="4000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10</xdr:col>
      <xdr:colOff>64876</xdr:colOff>
      <xdr:row>4</xdr:row>
      <xdr:rowOff>9525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684876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57150</xdr:colOff>
      <xdr:row>0</xdr:row>
      <xdr:rowOff>19050</xdr:rowOff>
    </xdr:from>
    <xdr:to>
      <xdr:col>9</xdr:col>
      <xdr:colOff>482798</xdr:colOff>
      <xdr:row>3</xdr:row>
      <xdr:rowOff>114300</xdr:rowOff>
    </xdr:to>
    <xdr:pic>
      <xdr:nvPicPr>
        <xdr:cNvPr id="4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53200" y="19050"/>
          <a:ext cx="1187648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400050</xdr:colOff>
      <xdr:row>34</xdr:row>
      <xdr:rowOff>180975</xdr:rowOff>
    </xdr:from>
    <xdr:ext cx="184731" cy="264560"/>
    <xdr:sp macro="" textlink="">
      <xdr:nvSpPr>
        <xdr:cNvPr id="24" name="Textfeld 23"/>
        <xdr:cNvSpPr txBox="1"/>
      </xdr:nvSpPr>
      <xdr:spPr>
        <a:xfrm>
          <a:off x="1167765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1</xdr:colOff>
      <xdr:row>0</xdr:row>
      <xdr:rowOff>9525</xdr:rowOff>
    </xdr:from>
    <xdr:ext cx="7972424" cy="809625"/>
    <xdr:sp macro="" textlink="">
      <xdr:nvSpPr>
        <xdr:cNvPr id="36" name="Textfeld 35"/>
        <xdr:cNvSpPr txBox="1"/>
      </xdr:nvSpPr>
      <xdr:spPr>
        <a:xfrm>
          <a:off x="1" y="9525"/>
          <a:ext cx="7972424" cy="809625"/>
        </a:xfrm>
        <a:prstGeom prst="rect">
          <a:avLst/>
        </a:prstGeom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18900000" scaled="0"/>
        </a:gradFill>
        <a:ln w="9525" cmpd="sng"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16200000" scaled="1"/>
            <a:tileRect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  <a:scene3d>
            <a:camera prst="perspectiveFront"/>
            <a:lightRig rig="threePt" dir="t"/>
          </a:scene3d>
          <a:sp3d extrusionH="57150">
            <a:bevelT w="38100" h="38100" prst="convex"/>
          </a:sp3d>
        </a:bodyPr>
        <a:lstStyle/>
        <a:p>
          <a:pPr algn="ctr"/>
          <a:r>
            <a:rPr lang="de-DE" sz="2000" b="1" i="0" u="sng" strike="noStrike">
              <a:gradFill flip="none" rotWithShape="1">
                <a:gsLst>
                  <a:gs pos="0">
                    <a:srgbClr val="000000"/>
                  </a:gs>
                  <a:gs pos="39999">
                    <a:schemeClr val="tx1">
                      <a:lumMod val="65000"/>
                      <a:lumOff val="35000"/>
                    </a:schemeClr>
                  </a:gs>
                  <a:gs pos="70000">
                    <a:schemeClr val="tx1">
                      <a:lumMod val="75000"/>
                      <a:lumOff val="25000"/>
                    </a:schemeClr>
                  </a:gs>
                  <a:gs pos="88000">
                    <a:schemeClr val="tx1">
                      <a:lumMod val="75000"/>
                      <a:lumOff val="25000"/>
                    </a:schemeClr>
                  </a:gs>
                  <a:gs pos="100000">
                    <a:schemeClr val="tx1">
                      <a:lumMod val="85000"/>
                      <a:lumOff val="15000"/>
                    </a:schemeClr>
                  </a:gs>
                </a:gsLst>
                <a:lin ang="18900000" scaled="1"/>
                <a:tileRect/>
              </a:gradFill>
              <a:effectLst>
                <a:glow rad="228600">
                  <a:schemeClr val="tx1">
                    <a:lumMod val="65000"/>
                    <a:lumOff val="35000"/>
                    <a:alpha val="4000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+mn-lt"/>
              <a:ea typeface="+mn-ea"/>
              <a:cs typeface="+mn-cs"/>
            </a:rPr>
            <a:t>Materialbedarfsrechnung</a:t>
          </a:r>
          <a:endParaRPr lang="de-DE" sz="2000" b="0" i="0" u="none" strike="noStrike">
            <a:gradFill flip="none" rotWithShape="1">
              <a:gsLst>
                <a:gs pos="0">
                  <a:srgbClr val="000000"/>
                </a:gs>
                <a:gs pos="39999">
                  <a:schemeClr val="tx1">
                    <a:lumMod val="65000"/>
                    <a:lumOff val="35000"/>
                  </a:schemeClr>
                </a:gs>
                <a:gs pos="70000">
                  <a:schemeClr val="tx1">
                    <a:lumMod val="75000"/>
                    <a:lumOff val="25000"/>
                  </a:schemeClr>
                </a:gs>
                <a:gs pos="88000">
                  <a:schemeClr val="tx1">
                    <a:lumMod val="75000"/>
                    <a:lumOff val="25000"/>
                  </a:schemeClr>
                </a:gs>
                <a:gs pos="100000">
                  <a:schemeClr val="tx1">
                    <a:lumMod val="85000"/>
                    <a:lumOff val="15000"/>
                  </a:schemeClr>
                </a:gs>
              </a:gsLst>
              <a:lin ang="18900000" scaled="1"/>
              <a:tileRect/>
            </a:gradFill>
            <a:effectLst>
              <a:glow rad="228600">
                <a:schemeClr val="tx1">
                  <a:lumMod val="65000"/>
                  <a:lumOff val="35000"/>
                  <a:alpha val="4000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  <a:latin typeface="+mn-lt"/>
            <a:ea typeface="+mn-ea"/>
            <a:cs typeface="+mn-cs"/>
          </a:endParaRPr>
        </a:p>
        <a:p>
          <a:pPr algn="ctr"/>
          <a:r>
            <a:rPr lang="de-DE" sz="1800" b="0" i="0" u="sng" strike="noStrike">
              <a:gradFill flip="none" rotWithShape="1">
                <a:gsLst>
                  <a:gs pos="0">
                    <a:srgbClr val="000000"/>
                  </a:gs>
                  <a:gs pos="39999">
                    <a:schemeClr val="tx1">
                      <a:lumMod val="65000"/>
                      <a:lumOff val="35000"/>
                    </a:schemeClr>
                  </a:gs>
                  <a:gs pos="70000">
                    <a:schemeClr val="tx1">
                      <a:lumMod val="75000"/>
                      <a:lumOff val="25000"/>
                    </a:schemeClr>
                  </a:gs>
                  <a:gs pos="88000">
                    <a:schemeClr val="tx1">
                      <a:lumMod val="75000"/>
                      <a:lumOff val="25000"/>
                    </a:schemeClr>
                  </a:gs>
                  <a:gs pos="100000">
                    <a:schemeClr val="tx1">
                      <a:lumMod val="85000"/>
                      <a:lumOff val="15000"/>
                    </a:schemeClr>
                  </a:gs>
                </a:gsLst>
                <a:lin ang="18900000" scaled="1"/>
                <a:tileRect/>
              </a:gradFill>
              <a:effectLst>
                <a:glow rad="228600">
                  <a:schemeClr val="tx1">
                    <a:lumMod val="65000"/>
                    <a:lumOff val="35000"/>
                    <a:alpha val="4000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+mn-lt"/>
              <a:ea typeface="+mn-ea"/>
              <a:cs typeface="+mn-cs"/>
            </a:rPr>
            <a:t>Matrizenrechnung</a:t>
          </a:r>
          <a:endParaRPr lang="de-DE" sz="1800">
            <a:gradFill flip="none" rotWithShape="1">
              <a:gsLst>
                <a:gs pos="0">
                  <a:srgbClr val="000000"/>
                </a:gs>
                <a:gs pos="39999">
                  <a:schemeClr val="tx1">
                    <a:lumMod val="65000"/>
                    <a:lumOff val="35000"/>
                  </a:schemeClr>
                </a:gs>
                <a:gs pos="70000">
                  <a:schemeClr val="tx1">
                    <a:lumMod val="75000"/>
                    <a:lumOff val="25000"/>
                  </a:schemeClr>
                </a:gs>
                <a:gs pos="88000">
                  <a:schemeClr val="tx1">
                    <a:lumMod val="75000"/>
                    <a:lumOff val="25000"/>
                  </a:schemeClr>
                </a:gs>
                <a:gs pos="100000">
                  <a:schemeClr val="tx1">
                    <a:lumMod val="85000"/>
                    <a:lumOff val="15000"/>
                  </a:schemeClr>
                </a:gs>
              </a:gsLst>
              <a:lin ang="18900000" scaled="1"/>
              <a:tileRect/>
            </a:gradFill>
            <a:effectLst>
              <a:glow rad="228600">
                <a:schemeClr val="tx1">
                  <a:lumMod val="65000"/>
                  <a:lumOff val="35000"/>
                  <a:alpha val="4000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7991474" cy="752476"/>
    <xdr:sp macro="" textlink="">
      <xdr:nvSpPr>
        <xdr:cNvPr id="25" name="Textfeld 24"/>
        <xdr:cNvSpPr txBox="1"/>
      </xdr:nvSpPr>
      <xdr:spPr>
        <a:xfrm>
          <a:off x="0" y="1314450"/>
          <a:ext cx="7991474" cy="752476"/>
        </a:xfrm>
        <a:prstGeom prst="rect">
          <a:avLst/>
        </a:prstGeom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18900000" scaled="0"/>
        </a:gradFill>
        <a:ln w="9525" cmpd="sng"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16200000" scaled="1"/>
            <a:tileRect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  <a:scene3d>
            <a:camera prst="perspectiveFront"/>
            <a:lightRig rig="threePt" dir="t"/>
          </a:scene3d>
          <a:sp3d extrusionH="57150">
            <a:bevelT w="38100" h="38100" prst="convex"/>
          </a:sp3d>
        </a:bodyPr>
        <a:lstStyle/>
        <a:p>
          <a:pPr algn="ctr"/>
          <a:r>
            <a:rPr lang="de-DE" sz="2000" b="1" i="0" u="sng" strike="noStrike">
              <a:solidFill>
                <a:schemeClr val="tx1"/>
              </a:solidFill>
              <a:effectLst>
                <a:glow rad="228600">
                  <a:schemeClr val="tx1">
                    <a:lumMod val="65000"/>
                    <a:lumOff val="35000"/>
                    <a:alpha val="4000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+mn-lt"/>
              <a:ea typeface="+mn-ea"/>
              <a:cs typeface="+mn-cs"/>
            </a:rPr>
            <a:t>Materialbedarfsrechnung</a:t>
          </a:r>
          <a:endParaRPr lang="de-DE" sz="2000" b="0" i="0" u="none" strike="noStrike">
            <a:solidFill>
              <a:schemeClr val="tx1"/>
            </a:solidFill>
            <a:effectLst>
              <a:glow rad="228600">
                <a:schemeClr val="tx1">
                  <a:lumMod val="65000"/>
                  <a:lumOff val="35000"/>
                  <a:alpha val="4000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  <a:latin typeface="+mn-lt"/>
            <a:ea typeface="+mn-ea"/>
            <a:cs typeface="+mn-cs"/>
          </a:endParaRPr>
        </a:p>
        <a:p>
          <a:pPr algn="ctr"/>
          <a:r>
            <a:rPr lang="de-DE" sz="1800" b="0" i="0" u="sng" strike="noStrike">
              <a:solidFill>
                <a:schemeClr val="tx1"/>
              </a:solidFill>
              <a:effectLst>
                <a:glow rad="228600">
                  <a:schemeClr val="tx1">
                    <a:lumMod val="65000"/>
                    <a:lumOff val="35000"/>
                    <a:alpha val="4000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+mn-lt"/>
              <a:ea typeface="+mn-ea"/>
              <a:cs typeface="+mn-cs"/>
            </a:rPr>
            <a:t>Matrizenrechnung</a:t>
          </a:r>
          <a:endParaRPr lang="de-DE" sz="1800">
            <a:solidFill>
              <a:schemeClr val="tx1"/>
            </a:solidFill>
            <a:effectLst>
              <a:glow rad="228600">
                <a:schemeClr val="tx1">
                  <a:lumMod val="65000"/>
                  <a:lumOff val="35000"/>
                  <a:alpha val="4000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9</xdr:col>
      <xdr:colOff>657224</xdr:colOff>
      <xdr:row>3</xdr:row>
      <xdr:rowOff>70330</xdr:rowOff>
    </xdr:to>
    <xdr:pic>
      <xdr:nvPicPr>
        <xdr:cNvPr id="2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91474" cy="918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57150</xdr:colOff>
      <xdr:row>0</xdr:row>
      <xdr:rowOff>19050</xdr:rowOff>
    </xdr:from>
    <xdr:to>
      <xdr:col>9</xdr:col>
      <xdr:colOff>482798</xdr:colOff>
      <xdr:row>3</xdr:row>
      <xdr:rowOff>66675</xdr:rowOff>
    </xdr:to>
    <xdr:pic>
      <xdr:nvPicPr>
        <xdr:cNvPr id="34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53200" y="19050"/>
          <a:ext cx="1187648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800101</xdr:colOff>
      <xdr:row>8</xdr:row>
      <xdr:rowOff>133350</xdr:rowOff>
    </xdr:from>
    <xdr:to>
      <xdr:col>6</xdr:col>
      <xdr:colOff>133351</xdr:colOff>
      <xdr:row>12</xdr:row>
      <xdr:rowOff>47625</xdr:rowOff>
    </xdr:to>
    <xdr:sp macro="" textlink="">
      <xdr:nvSpPr>
        <xdr:cNvPr id="35" name="Abgerundetes Rechteck 34"/>
        <xdr:cNvSpPr/>
      </xdr:nvSpPr>
      <xdr:spPr>
        <a:xfrm>
          <a:off x="4133851" y="2228850"/>
          <a:ext cx="1047750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Schrank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60</a:t>
          </a:r>
        </a:p>
      </xdr:txBody>
    </xdr:sp>
    <xdr:clientData/>
  </xdr:twoCellAnchor>
  <xdr:twoCellAnchor>
    <xdr:from>
      <xdr:col>3</xdr:col>
      <xdr:colOff>19050</xdr:colOff>
      <xdr:row>16</xdr:row>
      <xdr:rowOff>0</xdr:rowOff>
    </xdr:from>
    <xdr:to>
      <xdr:col>4</xdr:col>
      <xdr:colOff>238125</xdr:colOff>
      <xdr:row>19</xdr:row>
      <xdr:rowOff>66675</xdr:rowOff>
    </xdr:to>
    <xdr:sp macro="" textlink="">
      <xdr:nvSpPr>
        <xdr:cNvPr id="37" name="Abgerundetes Rechteck 36"/>
        <xdr:cNvSpPr/>
      </xdr:nvSpPr>
      <xdr:spPr>
        <a:xfrm>
          <a:off x="5505450" y="1381125"/>
          <a:ext cx="981075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Regale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40</a:t>
          </a:r>
        </a:p>
      </xdr:txBody>
    </xdr:sp>
    <xdr:clientData/>
  </xdr:twoCellAnchor>
  <xdr:twoCellAnchor>
    <xdr:from>
      <xdr:col>4</xdr:col>
      <xdr:colOff>619126</xdr:colOff>
      <xdr:row>15</xdr:row>
      <xdr:rowOff>219075</xdr:rowOff>
    </xdr:from>
    <xdr:to>
      <xdr:col>6</xdr:col>
      <xdr:colOff>409576</xdr:colOff>
      <xdr:row>19</xdr:row>
      <xdr:rowOff>57150</xdr:rowOff>
    </xdr:to>
    <xdr:sp macro="" textlink="">
      <xdr:nvSpPr>
        <xdr:cNvPr id="38" name="Abgerundetes Rechteck 37"/>
        <xdr:cNvSpPr/>
      </xdr:nvSpPr>
      <xdr:spPr>
        <a:xfrm>
          <a:off x="6867526" y="1371600"/>
          <a:ext cx="1314450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Außenwand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0</a:t>
          </a:r>
        </a:p>
      </xdr:txBody>
    </xdr:sp>
    <xdr:clientData/>
  </xdr:twoCellAnchor>
  <xdr:twoCellAnchor>
    <xdr:from>
      <xdr:col>6</xdr:col>
      <xdr:colOff>619125</xdr:colOff>
      <xdr:row>16</xdr:row>
      <xdr:rowOff>0</xdr:rowOff>
    </xdr:from>
    <xdr:to>
      <xdr:col>8</xdr:col>
      <xdr:colOff>238125</xdr:colOff>
      <xdr:row>19</xdr:row>
      <xdr:rowOff>66675</xdr:rowOff>
    </xdr:to>
    <xdr:sp macro="" textlink="">
      <xdr:nvSpPr>
        <xdr:cNvPr id="39" name="Abgerundetes Rechteck 38"/>
        <xdr:cNvSpPr/>
      </xdr:nvSpPr>
      <xdr:spPr>
        <a:xfrm>
          <a:off x="5562600" y="3667125"/>
          <a:ext cx="1143000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Rückwand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0</a:t>
          </a:r>
        </a:p>
      </xdr:txBody>
    </xdr:sp>
    <xdr:clientData/>
  </xdr:twoCellAnchor>
  <xdr:twoCellAnchor>
    <xdr:from>
      <xdr:col>2</xdr:col>
      <xdr:colOff>104775</xdr:colOff>
      <xdr:row>22</xdr:row>
      <xdr:rowOff>161925</xdr:rowOff>
    </xdr:from>
    <xdr:to>
      <xdr:col>3</xdr:col>
      <xdr:colOff>419099</xdr:colOff>
      <xdr:row>26</xdr:row>
      <xdr:rowOff>76200</xdr:rowOff>
    </xdr:to>
    <xdr:sp macro="" textlink="">
      <xdr:nvSpPr>
        <xdr:cNvPr id="40" name="Abgerundetes Rechteck 39"/>
        <xdr:cNvSpPr/>
      </xdr:nvSpPr>
      <xdr:spPr>
        <a:xfrm>
          <a:off x="1790700" y="5019675"/>
          <a:ext cx="962024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Leim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0</a:t>
          </a:r>
        </a:p>
      </xdr:txBody>
    </xdr:sp>
    <xdr:clientData/>
  </xdr:twoCellAnchor>
  <xdr:twoCellAnchor>
    <xdr:from>
      <xdr:col>4</xdr:col>
      <xdr:colOff>66675</xdr:colOff>
      <xdr:row>22</xdr:row>
      <xdr:rowOff>171450</xdr:rowOff>
    </xdr:from>
    <xdr:to>
      <xdr:col>5</xdr:col>
      <xdr:colOff>285750</xdr:colOff>
      <xdr:row>26</xdr:row>
      <xdr:rowOff>85725</xdr:rowOff>
    </xdr:to>
    <xdr:sp macro="" textlink="">
      <xdr:nvSpPr>
        <xdr:cNvPr id="41" name="Abgerundetes Rechteck 40"/>
        <xdr:cNvSpPr/>
      </xdr:nvSpPr>
      <xdr:spPr>
        <a:xfrm>
          <a:off x="6315075" y="2743200"/>
          <a:ext cx="981075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Dübel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0</a:t>
          </a:r>
        </a:p>
      </xdr:txBody>
    </xdr:sp>
    <xdr:clientData/>
  </xdr:twoCellAnchor>
  <xdr:twoCellAnchor>
    <xdr:from>
      <xdr:col>6</xdr:col>
      <xdr:colOff>19050</xdr:colOff>
      <xdr:row>22</xdr:row>
      <xdr:rowOff>171450</xdr:rowOff>
    </xdr:from>
    <xdr:to>
      <xdr:col>7</xdr:col>
      <xdr:colOff>485775</xdr:colOff>
      <xdr:row>26</xdr:row>
      <xdr:rowOff>85725</xdr:rowOff>
    </xdr:to>
    <xdr:sp macro="" textlink="">
      <xdr:nvSpPr>
        <xdr:cNvPr id="42" name="Abgerundetes Rechteck 41"/>
        <xdr:cNvSpPr/>
      </xdr:nvSpPr>
      <xdr:spPr>
        <a:xfrm>
          <a:off x="7791450" y="2743200"/>
          <a:ext cx="1228725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Schrauben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100</a:t>
          </a:r>
        </a:p>
      </xdr:txBody>
    </xdr:sp>
    <xdr:clientData/>
  </xdr:twoCellAnchor>
  <xdr:twoCellAnchor>
    <xdr:from>
      <xdr:col>7</xdr:col>
      <xdr:colOff>742950</xdr:colOff>
      <xdr:row>22</xdr:row>
      <xdr:rowOff>142875</xdr:rowOff>
    </xdr:from>
    <xdr:to>
      <xdr:col>9</xdr:col>
      <xdr:colOff>200025</xdr:colOff>
      <xdr:row>26</xdr:row>
      <xdr:rowOff>57150</xdr:rowOff>
    </xdr:to>
    <xdr:sp macro="" textlink="">
      <xdr:nvSpPr>
        <xdr:cNvPr id="43" name="Abgerundetes Rechteck 42"/>
        <xdr:cNvSpPr/>
      </xdr:nvSpPr>
      <xdr:spPr>
        <a:xfrm>
          <a:off x="9277350" y="2714625"/>
          <a:ext cx="981075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Nägel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0</a:t>
          </a:r>
        </a:p>
      </xdr:txBody>
    </xdr:sp>
    <xdr:clientData/>
  </xdr:twoCellAnchor>
  <xdr:twoCellAnchor>
    <xdr:from>
      <xdr:col>3</xdr:col>
      <xdr:colOff>419100</xdr:colOff>
      <xdr:row>16</xdr:row>
      <xdr:rowOff>0</xdr:rowOff>
    </xdr:from>
    <xdr:to>
      <xdr:col>3</xdr:col>
      <xdr:colOff>509588</xdr:colOff>
      <xdr:row>16</xdr:row>
      <xdr:rowOff>152400</xdr:rowOff>
    </xdr:to>
    <xdr:cxnSp macro="">
      <xdr:nvCxnSpPr>
        <xdr:cNvPr id="44" name="Gerade Verbindung mit Pfeil 43"/>
        <xdr:cNvCxnSpPr>
          <a:stCxn id="37" idx="0"/>
        </xdr:cNvCxnSpPr>
      </xdr:nvCxnSpPr>
      <xdr:spPr>
        <a:xfrm flipH="1">
          <a:off x="5905500" y="1381125"/>
          <a:ext cx="90488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552450</xdr:colOff>
      <xdr:row>12</xdr:row>
      <xdr:rowOff>47625</xdr:rowOff>
    </xdr:from>
    <xdr:to>
      <xdr:col>5</xdr:col>
      <xdr:colOff>409576</xdr:colOff>
      <xdr:row>16</xdr:row>
      <xdr:rowOff>0</xdr:rowOff>
    </xdr:to>
    <xdr:cxnSp macro="">
      <xdr:nvCxnSpPr>
        <xdr:cNvPr id="45" name="Gerade Verbindung mit Pfeil 44"/>
        <xdr:cNvCxnSpPr>
          <a:stCxn id="37" idx="0"/>
          <a:endCxn id="35" idx="2"/>
        </xdr:cNvCxnSpPr>
      </xdr:nvCxnSpPr>
      <xdr:spPr>
        <a:xfrm flipV="1">
          <a:off x="3038475" y="2905125"/>
          <a:ext cx="1619251" cy="762000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585787</xdr:colOff>
      <xdr:row>19</xdr:row>
      <xdr:rowOff>66675</xdr:rowOff>
    </xdr:from>
    <xdr:to>
      <xdr:col>3</xdr:col>
      <xdr:colOff>614363</xdr:colOff>
      <xdr:row>22</xdr:row>
      <xdr:rowOff>161925</xdr:rowOff>
    </xdr:to>
    <xdr:cxnSp macro="">
      <xdr:nvCxnSpPr>
        <xdr:cNvPr id="46" name="Gerade Verbindung mit Pfeil 45"/>
        <xdr:cNvCxnSpPr>
          <a:stCxn id="40" idx="0"/>
          <a:endCxn id="37" idx="2"/>
        </xdr:cNvCxnSpPr>
      </xdr:nvCxnSpPr>
      <xdr:spPr>
        <a:xfrm flipV="1">
          <a:off x="2271712" y="4343400"/>
          <a:ext cx="676276" cy="676275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409576</xdr:colOff>
      <xdr:row>12</xdr:row>
      <xdr:rowOff>47625</xdr:rowOff>
    </xdr:from>
    <xdr:to>
      <xdr:col>7</xdr:col>
      <xdr:colOff>428625</xdr:colOff>
      <xdr:row>16</xdr:row>
      <xdr:rowOff>0</xdr:rowOff>
    </xdr:to>
    <xdr:cxnSp macro="">
      <xdr:nvCxnSpPr>
        <xdr:cNvPr id="47" name="Gerade Verbindung mit Pfeil 46"/>
        <xdr:cNvCxnSpPr>
          <a:stCxn id="39" idx="0"/>
          <a:endCxn id="35" idx="2"/>
        </xdr:cNvCxnSpPr>
      </xdr:nvCxnSpPr>
      <xdr:spPr>
        <a:xfrm flipH="1" flipV="1">
          <a:off x="4657726" y="2905125"/>
          <a:ext cx="1581149" cy="762000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409576</xdr:colOff>
      <xdr:row>12</xdr:row>
      <xdr:rowOff>47625</xdr:rowOff>
    </xdr:from>
    <xdr:to>
      <xdr:col>5</xdr:col>
      <xdr:colOff>457201</xdr:colOff>
      <xdr:row>15</xdr:row>
      <xdr:rowOff>219075</xdr:rowOff>
    </xdr:to>
    <xdr:cxnSp macro="">
      <xdr:nvCxnSpPr>
        <xdr:cNvPr id="48" name="Gerade Verbindung mit Pfeil 47"/>
        <xdr:cNvCxnSpPr>
          <a:stCxn id="38" idx="0"/>
          <a:endCxn id="35" idx="2"/>
        </xdr:cNvCxnSpPr>
      </xdr:nvCxnSpPr>
      <xdr:spPr>
        <a:xfrm flipH="1" flipV="1">
          <a:off x="4657726" y="2905125"/>
          <a:ext cx="47625" cy="752475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557213</xdr:colOff>
      <xdr:row>19</xdr:row>
      <xdr:rowOff>57150</xdr:rowOff>
    </xdr:from>
    <xdr:to>
      <xdr:col>5</xdr:col>
      <xdr:colOff>514351</xdr:colOff>
      <xdr:row>22</xdr:row>
      <xdr:rowOff>171450</xdr:rowOff>
    </xdr:to>
    <xdr:cxnSp macro="">
      <xdr:nvCxnSpPr>
        <xdr:cNvPr id="49" name="Gerade Verbindung mit Pfeil 48"/>
        <xdr:cNvCxnSpPr>
          <a:stCxn id="41" idx="0"/>
          <a:endCxn id="38" idx="2"/>
        </xdr:cNvCxnSpPr>
      </xdr:nvCxnSpPr>
      <xdr:spPr>
        <a:xfrm flipV="1">
          <a:off x="6805613" y="2047875"/>
          <a:ext cx="719138" cy="695325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614363</xdr:colOff>
      <xdr:row>19</xdr:row>
      <xdr:rowOff>66675</xdr:rowOff>
    </xdr:from>
    <xdr:to>
      <xdr:col>4</xdr:col>
      <xdr:colOff>595313</xdr:colOff>
      <xdr:row>22</xdr:row>
      <xdr:rowOff>171450</xdr:rowOff>
    </xdr:to>
    <xdr:cxnSp macro="">
      <xdr:nvCxnSpPr>
        <xdr:cNvPr id="50" name="Gerade Verbindung mit Pfeil 49"/>
        <xdr:cNvCxnSpPr>
          <a:stCxn id="41" idx="0"/>
          <a:endCxn id="37" idx="2"/>
        </xdr:cNvCxnSpPr>
      </xdr:nvCxnSpPr>
      <xdr:spPr>
        <a:xfrm flipH="1" flipV="1">
          <a:off x="2947988" y="4343400"/>
          <a:ext cx="952500" cy="685800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633413</xdr:colOff>
      <xdr:row>19</xdr:row>
      <xdr:rowOff>66675</xdr:rowOff>
    </xdr:from>
    <xdr:to>
      <xdr:col>7</xdr:col>
      <xdr:colOff>428625</xdr:colOff>
      <xdr:row>22</xdr:row>
      <xdr:rowOff>171450</xdr:rowOff>
    </xdr:to>
    <xdr:cxnSp macro="">
      <xdr:nvCxnSpPr>
        <xdr:cNvPr id="51" name="Gerade Verbindung mit Pfeil 50"/>
        <xdr:cNvCxnSpPr>
          <a:stCxn id="42" idx="0"/>
          <a:endCxn id="39" idx="2"/>
        </xdr:cNvCxnSpPr>
      </xdr:nvCxnSpPr>
      <xdr:spPr>
        <a:xfrm flipV="1">
          <a:off x="5576888" y="4343400"/>
          <a:ext cx="557212" cy="685800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514351</xdr:colOff>
      <xdr:row>19</xdr:row>
      <xdr:rowOff>57150</xdr:rowOff>
    </xdr:from>
    <xdr:to>
      <xdr:col>6</xdr:col>
      <xdr:colOff>633413</xdr:colOff>
      <xdr:row>22</xdr:row>
      <xdr:rowOff>171450</xdr:rowOff>
    </xdr:to>
    <xdr:cxnSp macro="">
      <xdr:nvCxnSpPr>
        <xdr:cNvPr id="52" name="Gerade Verbindung mit Pfeil 51"/>
        <xdr:cNvCxnSpPr>
          <a:stCxn id="42" idx="0"/>
          <a:endCxn id="38" idx="2"/>
        </xdr:cNvCxnSpPr>
      </xdr:nvCxnSpPr>
      <xdr:spPr>
        <a:xfrm flipH="1" flipV="1">
          <a:off x="7524751" y="2047875"/>
          <a:ext cx="881062" cy="695325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428625</xdr:colOff>
      <xdr:row>19</xdr:row>
      <xdr:rowOff>66675</xdr:rowOff>
    </xdr:from>
    <xdr:to>
      <xdr:col>8</xdr:col>
      <xdr:colOff>471488</xdr:colOff>
      <xdr:row>22</xdr:row>
      <xdr:rowOff>142875</xdr:rowOff>
    </xdr:to>
    <xdr:cxnSp macro="">
      <xdr:nvCxnSpPr>
        <xdr:cNvPr id="53" name="Gerade Verbindung mit Pfeil 52"/>
        <xdr:cNvCxnSpPr>
          <a:stCxn id="43" idx="0"/>
          <a:endCxn id="39" idx="2"/>
        </xdr:cNvCxnSpPr>
      </xdr:nvCxnSpPr>
      <xdr:spPr>
        <a:xfrm flipH="1" flipV="1">
          <a:off x="6134100" y="4343400"/>
          <a:ext cx="804863" cy="657225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9524</xdr:rowOff>
    </xdr:from>
    <xdr:ext cx="7762874" cy="771525"/>
    <xdr:sp macro="" textlink="">
      <xdr:nvSpPr>
        <xdr:cNvPr id="19" name="Textfeld 18"/>
        <xdr:cNvSpPr txBox="1"/>
      </xdr:nvSpPr>
      <xdr:spPr>
        <a:xfrm>
          <a:off x="0" y="1142999"/>
          <a:ext cx="7762874" cy="771525"/>
        </a:xfrm>
        <a:prstGeom prst="rect">
          <a:avLst/>
        </a:prstGeom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18900000" scaled="0"/>
        </a:gradFill>
        <a:ln w="9525" cmpd="sng"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16200000" scaled="1"/>
            <a:tileRect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  <a:scene3d>
            <a:camera prst="perspectiveFront"/>
            <a:lightRig rig="threePt" dir="t"/>
          </a:scene3d>
          <a:sp3d extrusionH="57150">
            <a:bevelT w="38100" h="38100" prst="convex"/>
          </a:sp3d>
        </a:bodyPr>
        <a:lstStyle/>
        <a:p>
          <a:pPr algn="ctr"/>
          <a:r>
            <a:rPr lang="de-DE" sz="2000" b="1" i="0" u="sng" strike="noStrike">
              <a:solidFill>
                <a:schemeClr val="tx1"/>
              </a:solidFill>
              <a:effectLst>
                <a:glow rad="228600">
                  <a:schemeClr val="tx1">
                    <a:lumMod val="65000"/>
                    <a:lumOff val="35000"/>
                    <a:alpha val="4000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+mn-lt"/>
              <a:ea typeface="+mn-ea"/>
              <a:cs typeface="+mn-cs"/>
            </a:rPr>
            <a:t>Materialbedarfsrechnung</a:t>
          </a:r>
          <a:endParaRPr lang="de-DE" sz="2000" b="0" i="0" u="none" strike="noStrike">
            <a:solidFill>
              <a:schemeClr val="tx1"/>
            </a:solidFill>
            <a:effectLst>
              <a:glow rad="228600">
                <a:schemeClr val="tx1">
                  <a:lumMod val="65000"/>
                  <a:lumOff val="35000"/>
                  <a:alpha val="4000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  <a:latin typeface="+mn-lt"/>
            <a:ea typeface="+mn-ea"/>
            <a:cs typeface="+mn-cs"/>
          </a:endParaRPr>
        </a:p>
        <a:p>
          <a:pPr algn="ctr"/>
          <a:r>
            <a:rPr lang="de-DE" sz="1800" b="0" i="0" u="sng" strike="noStrike">
              <a:solidFill>
                <a:schemeClr val="tx1"/>
              </a:solidFill>
              <a:effectLst>
                <a:glow rad="228600">
                  <a:schemeClr val="tx1">
                    <a:lumMod val="65000"/>
                    <a:lumOff val="35000"/>
                    <a:alpha val="4000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Arial" pitchFamily="34" charset="0"/>
              <a:ea typeface="+mn-ea"/>
              <a:cs typeface="Arial" pitchFamily="34" charset="0"/>
            </a:rPr>
            <a:t>Lösungstabelle</a:t>
          </a:r>
          <a:r>
            <a:rPr lang="de-DE" sz="1800">
              <a:solidFill>
                <a:schemeClr val="tx1"/>
              </a:solidFill>
              <a:effectLst>
                <a:glow rad="228600">
                  <a:schemeClr val="tx1">
                    <a:lumMod val="65000"/>
                    <a:lumOff val="35000"/>
                    <a:alpha val="4000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117955</xdr:rowOff>
    </xdr:to>
    <xdr:pic>
      <xdr:nvPicPr>
        <xdr:cNvPr id="20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53350" cy="68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57150</xdr:colOff>
      <xdr:row>0</xdr:row>
      <xdr:rowOff>19050</xdr:rowOff>
    </xdr:from>
    <xdr:to>
      <xdr:col>9</xdr:col>
      <xdr:colOff>482798</xdr:colOff>
      <xdr:row>3</xdr:row>
      <xdr:rowOff>114300</xdr:rowOff>
    </xdr:to>
    <xdr:pic>
      <xdr:nvPicPr>
        <xdr:cNvPr id="22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53200" y="19050"/>
          <a:ext cx="1187648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9524</xdr:colOff>
      <xdr:row>11</xdr:row>
      <xdr:rowOff>66675</xdr:rowOff>
    </xdr:from>
    <xdr:to>
      <xdr:col>5</xdr:col>
      <xdr:colOff>228599</xdr:colOff>
      <xdr:row>14</xdr:row>
      <xdr:rowOff>171450</xdr:rowOff>
    </xdr:to>
    <xdr:sp macro="" textlink="">
      <xdr:nvSpPr>
        <xdr:cNvPr id="23" name="Abgerundetes Rechteck 22"/>
        <xdr:cNvSpPr/>
      </xdr:nvSpPr>
      <xdr:spPr>
        <a:xfrm>
          <a:off x="7019924" y="66675"/>
          <a:ext cx="981075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Schrank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60</a:t>
          </a:r>
        </a:p>
      </xdr:txBody>
    </xdr:sp>
    <xdr:clientData/>
  </xdr:twoCellAnchor>
  <xdr:twoCellAnchor>
    <xdr:from>
      <xdr:col>2</xdr:col>
      <xdr:colOff>19050</xdr:colOff>
      <xdr:row>18</xdr:row>
      <xdr:rowOff>0</xdr:rowOff>
    </xdr:from>
    <xdr:to>
      <xdr:col>3</xdr:col>
      <xdr:colOff>238125</xdr:colOff>
      <xdr:row>21</xdr:row>
      <xdr:rowOff>66675</xdr:rowOff>
    </xdr:to>
    <xdr:sp macro="" textlink="">
      <xdr:nvSpPr>
        <xdr:cNvPr id="24" name="Abgerundetes Rechteck 23"/>
        <xdr:cNvSpPr/>
      </xdr:nvSpPr>
      <xdr:spPr>
        <a:xfrm>
          <a:off x="5505450" y="1381125"/>
          <a:ext cx="981075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Regale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40</a:t>
          </a:r>
        </a:p>
      </xdr:txBody>
    </xdr:sp>
    <xdr:clientData/>
  </xdr:twoCellAnchor>
  <xdr:twoCellAnchor>
    <xdr:from>
      <xdr:col>3</xdr:col>
      <xdr:colOff>619126</xdr:colOff>
      <xdr:row>17</xdr:row>
      <xdr:rowOff>219075</xdr:rowOff>
    </xdr:from>
    <xdr:to>
      <xdr:col>5</xdr:col>
      <xdr:colOff>409576</xdr:colOff>
      <xdr:row>21</xdr:row>
      <xdr:rowOff>57150</xdr:rowOff>
    </xdr:to>
    <xdr:sp macro="" textlink="">
      <xdr:nvSpPr>
        <xdr:cNvPr id="25" name="Abgerundetes Rechteck 24"/>
        <xdr:cNvSpPr/>
      </xdr:nvSpPr>
      <xdr:spPr>
        <a:xfrm>
          <a:off x="6867526" y="1371600"/>
          <a:ext cx="1314450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Außenwand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0</a:t>
          </a:r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381000</xdr:colOff>
      <xdr:row>21</xdr:row>
      <xdr:rowOff>66675</xdr:rowOff>
    </xdr:to>
    <xdr:sp macro="" textlink="">
      <xdr:nvSpPr>
        <xdr:cNvPr id="26" name="Abgerundetes Rechteck 25"/>
        <xdr:cNvSpPr/>
      </xdr:nvSpPr>
      <xdr:spPr>
        <a:xfrm>
          <a:off x="8534400" y="1381125"/>
          <a:ext cx="1143000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Rückwand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0</a:t>
          </a:r>
        </a:p>
      </xdr:txBody>
    </xdr:sp>
    <xdr:clientData/>
  </xdr:twoCellAnchor>
  <xdr:twoCellAnchor>
    <xdr:from>
      <xdr:col>1</xdr:col>
      <xdr:colOff>152400</xdr:colOff>
      <xdr:row>24</xdr:row>
      <xdr:rowOff>142875</xdr:rowOff>
    </xdr:from>
    <xdr:to>
      <xdr:col>2</xdr:col>
      <xdr:colOff>428624</xdr:colOff>
      <xdr:row>28</xdr:row>
      <xdr:rowOff>57150</xdr:rowOff>
    </xdr:to>
    <xdr:sp macro="" textlink="">
      <xdr:nvSpPr>
        <xdr:cNvPr id="27" name="Abgerundetes Rechteck 26"/>
        <xdr:cNvSpPr/>
      </xdr:nvSpPr>
      <xdr:spPr>
        <a:xfrm>
          <a:off x="1123950" y="6000750"/>
          <a:ext cx="1133474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Leim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0</a:t>
          </a:r>
        </a:p>
      </xdr:txBody>
    </xdr:sp>
    <xdr:clientData/>
  </xdr:twoCellAnchor>
  <xdr:twoCellAnchor>
    <xdr:from>
      <xdr:col>3</xdr:col>
      <xdr:colOff>66675</xdr:colOff>
      <xdr:row>24</xdr:row>
      <xdr:rowOff>171450</xdr:rowOff>
    </xdr:from>
    <xdr:to>
      <xdr:col>4</xdr:col>
      <xdr:colOff>285750</xdr:colOff>
      <xdr:row>28</xdr:row>
      <xdr:rowOff>85725</xdr:rowOff>
    </xdr:to>
    <xdr:sp macro="" textlink="">
      <xdr:nvSpPr>
        <xdr:cNvPr id="28" name="Abgerundetes Rechteck 27"/>
        <xdr:cNvSpPr/>
      </xdr:nvSpPr>
      <xdr:spPr>
        <a:xfrm>
          <a:off x="6315075" y="2743200"/>
          <a:ext cx="981075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Dübel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0</a:t>
          </a:r>
        </a:p>
      </xdr:txBody>
    </xdr:sp>
    <xdr:clientData/>
  </xdr:twoCellAnchor>
  <xdr:twoCellAnchor>
    <xdr:from>
      <xdr:col>5</xdr:col>
      <xdr:colOff>19050</xdr:colOff>
      <xdr:row>24</xdr:row>
      <xdr:rowOff>171450</xdr:rowOff>
    </xdr:from>
    <xdr:to>
      <xdr:col>6</xdr:col>
      <xdr:colOff>485775</xdr:colOff>
      <xdr:row>28</xdr:row>
      <xdr:rowOff>85725</xdr:rowOff>
    </xdr:to>
    <xdr:sp macro="" textlink="">
      <xdr:nvSpPr>
        <xdr:cNvPr id="29" name="Abgerundetes Rechteck 28"/>
        <xdr:cNvSpPr/>
      </xdr:nvSpPr>
      <xdr:spPr>
        <a:xfrm>
          <a:off x="7791450" y="2743200"/>
          <a:ext cx="1228725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Schrauben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100</a:t>
          </a:r>
        </a:p>
      </xdr:txBody>
    </xdr:sp>
    <xdr:clientData/>
  </xdr:twoCellAnchor>
  <xdr:twoCellAnchor>
    <xdr:from>
      <xdr:col>6</xdr:col>
      <xdr:colOff>742950</xdr:colOff>
      <xdr:row>24</xdr:row>
      <xdr:rowOff>142875</xdr:rowOff>
    </xdr:from>
    <xdr:to>
      <xdr:col>8</xdr:col>
      <xdr:colOff>200025</xdr:colOff>
      <xdr:row>28</xdr:row>
      <xdr:rowOff>57150</xdr:rowOff>
    </xdr:to>
    <xdr:sp macro="" textlink="">
      <xdr:nvSpPr>
        <xdr:cNvPr id="30" name="Abgerundetes Rechteck 29"/>
        <xdr:cNvSpPr/>
      </xdr:nvSpPr>
      <xdr:spPr>
        <a:xfrm>
          <a:off x="9277350" y="2714625"/>
          <a:ext cx="981075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Nägel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0</a:t>
          </a:r>
        </a:p>
      </xdr:txBody>
    </xdr:sp>
    <xdr:clientData/>
  </xdr:twoCellAnchor>
  <xdr:twoCellAnchor>
    <xdr:from>
      <xdr:col>2</xdr:col>
      <xdr:colOff>419100</xdr:colOff>
      <xdr:row>18</xdr:row>
      <xdr:rowOff>0</xdr:rowOff>
    </xdr:from>
    <xdr:to>
      <xdr:col>2</xdr:col>
      <xdr:colOff>509588</xdr:colOff>
      <xdr:row>18</xdr:row>
      <xdr:rowOff>152400</xdr:rowOff>
    </xdr:to>
    <xdr:cxnSp macro="">
      <xdr:nvCxnSpPr>
        <xdr:cNvPr id="31" name="Gerade Verbindung mit Pfeil 30"/>
        <xdr:cNvCxnSpPr>
          <a:stCxn id="24" idx="0"/>
        </xdr:cNvCxnSpPr>
      </xdr:nvCxnSpPr>
      <xdr:spPr>
        <a:xfrm flipH="1">
          <a:off x="5905500" y="1381125"/>
          <a:ext cx="90488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509588</xdr:colOff>
      <xdr:row>14</xdr:row>
      <xdr:rowOff>171450</xdr:rowOff>
    </xdr:from>
    <xdr:to>
      <xdr:col>4</xdr:col>
      <xdr:colOff>500062</xdr:colOff>
      <xdr:row>18</xdr:row>
      <xdr:rowOff>0</xdr:rowOff>
    </xdr:to>
    <xdr:cxnSp macro="">
      <xdr:nvCxnSpPr>
        <xdr:cNvPr id="32" name="Gerade Verbindung mit Pfeil 31"/>
        <xdr:cNvCxnSpPr>
          <a:stCxn id="24" idx="0"/>
          <a:endCxn id="23" idx="2"/>
        </xdr:cNvCxnSpPr>
      </xdr:nvCxnSpPr>
      <xdr:spPr>
        <a:xfrm flipV="1">
          <a:off x="5995988" y="742950"/>
          <a:ext cx="1514474" cy="638175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719137</xdr:colOff>
      <xdr:row>21</xdr:row>
      <xdr:rowOff>66675</xdr:rowOff>
    </xdr:from>
    <xdr:to>
      <xdr:col>2</xdr:col>
      <xdr:colOff>509588</xdr:colOff>
      <xdr:row>24</xdr:row>
      <xdr:rowOff>142875</xdr:rowOff>
    </xdr:to>
    <xdr:cxnSp macro="">
      <xdr:nvCxnSpPr>
        <xdr:cNvPr id="33" name="Gerade Verbindung mit Pfeil 32"/>
        <xdr:cNvCxnSpPr>
          <a:stCxn id="27" idx="0"/>
          <a:endCxn id="24" idx="2"/>
        </xdr:cNvCxnSpPr>
      </xdr:nvCxnSpPr>
      <xdr:spPr>
        <a:xfrm flipV="1">
          <a:off x="1690687" y="5343525"/>
          <a:ext cx="647701" cy="657225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500062</xdr:colOff>
      <xdr:row>14</xdr:row>
      <xdr:rowOff>171450</xdr:rowOff>
    </xdr:from>
    <xdr:to>
      <xdr:col>6</xdr:col>
      <xdr:colOff>571500</xdr:colOff>
      <xdr:row>18</xdr:row>
      <xdr:rowOff>0</xdr:rowOff>
    </xdr:to>
    <xdr:cxnSp macro="">
      <xdr:nvCxnSpPr>
        <xdr:cNvPr id="34" name="Gerade Verbindung mit Pfeil 33"/>
        <xdr:cNvCxnSpPr>
          <a:stCxn id="26" idx="0"/>
          <a:endCxn id="23" idx="2"/>
        </xdr:cNvCxnSpPr>
      </xdr:nvCxnSpPr>
      <xdr:spPr>
        <a:xfrm flipH="1" flipV="1">
          <a:off x="7510462" y="742950"/>
          <a:ext cx="1595438" cy="638175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500062</xdr:colOff>
      <xdr:row>14</xdr:row>
      <xdr:rowOff>171450</xdr:rowOff>
    </xdr:from>
    <xdr:to>
      <xdr:col>4</xdr:col>
      <xdr:colOff>514351</xdr:colOff>
      <xdr:row>17</xdr:row>
      <xdr:rowOff>219075</xdr:rowOff>
    </xdr:to>
    <xdr:cxnSp macro="">
      <xdr:nvCxnSpPr>
        <xdr:cNvPr id="35" name="Gerade Verbindung mit Pfeil 34"/>
        <xdr:cNvCxnSpPr>
          <a:stCxn id="25" idx="0"/>
          <a:endCxn id="23" idx="2"/>
        </xdr:cNvCxnSpPr>
      </xdr:nvCxnSpPr>
      <xdr:spPr>
        <a:xfrm flipH="1" flipV="1">
          <a:off x="7510462" y="742950"/>
          <a:ext cx="14289" cy="628650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557213</xdr:colOff>
      <xdr:row>21</xdr:row>
      <xdr:rowOff>57150</xdr:rowOff>
    </xdr:from>
    <xdr:to>
      <xdr:col>4</xdr:col>
      <xdr:colOff>514351</xdr:colOff>
      <xdr:row>24</xdr:row>
      <xdr:rowOff>171450</xdr:rowOff>
    </xdr:to>
    <xdr:cxnSp macro="">
      <xdr:nvCxnSpPr>
        <xdr:cNvPr id="36" name="Gerade Verbindung mit Pfeil 35"/>
        <xdr:cNvCxnSpPr>
          <a:stCxn id="28" idx="0"/>
          <a:endCxn id="25" idx="2"/>
        </xdr:cNvCxnSpPr>
      </xdr:nvCxnSpPr>
      <xdr:spPr>
        <a:xfrm flipV="1">
          <a:off x="6805613" y="2047875"/>
          <a:ext cx="719138" cy="695325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452438</xdr:colOff>
      <xdr:row>21</xdr:row>
      <xdr:rowOff>47625</xdr:rowOff>
    </xdr:from>
    <xdr:to>
      <xdr:col>3</xdr:col>
      <xdr:colOff>557213</xdr:colOff>
      <xdr:row>24</xdr:row>
      <xdr:rowOff>171450</xdr:rowOff>
    </xdr:to>
    <xdr:cxnSp macro="">
      <xdr:nvCxnSpPr>
        <xdr:cNvPr id="37" name="Gerade Verbindung mit Pfeil 36"/>
        <xdr:cNvCxnSpPr>
          <a:stCxn id="28" idx="0"/>
        </xdr:cNvCxnSpPr>
      </xdr:nvCxnSpPr>
      <xdr:spPr>
        <a:xfrm flipH="1" flipV="1">
          <a:off x="5938838" y="2038350"/>
          <a:ext cx="866775" cy="704850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633413</xdr:colOff>
      <xdr:row>21</xdr:row>
      <xdr:rowOff>66675</xdr:rowOff>
    </xdr:from>
    <xdr:to>
      <xdr:col>6</xdr:col>
      <xdr:colOff>571500</xdr:colOff>
      <xdr:row>24</xdr:row>
      <xdr:rowOff>171450</xdr:rowOff>
    </xdr:to>
    <xdr:cxnSp macro="">
      <xdr:nvCxnSpPr>
        <xdr:cNvPr id="38" name="Gerade Verbindung mit Pfeil 37"/>
        <xdr:cNvCxnSpPr>
          <a:stCxn id="29" idx="0"/>
          <a:endCxn id="26" idx="2"/>
        </xdr:cNvCxnSpPr>
      </xdr:nvCxnSpPr>
      <xdr:spPr>
        <a:xfrm flipV="1">
          <a:off x="8405813" y="2057400"/>
          <a:ext cx="700087" cy="685800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514351</xdr:colOff>
      <xdr:row>21</xdr:row>
      <xdr:rowOff>57150</xdr:rowOff>
    </xdr:from>
    <xdr:to>
      <xdr:col>5</xdr:col>
      <xdr:colOff>633413</xdr:colOff>
      <xdr:row>24</xdr:row>
      <xdr:rowOff>171450</xdr:rowOff>
    </xdr:to>
    <xdr:cxnSp macro="">
      <xdr:nvCxnSpPr>
        <xdr:cNvPr id="39" name="Gerade Verbindung mit Pfeil 38"/>
        <xdr:cNvCxnSpPr>
          <a:stCxn id="29" idx="0"/>
          <a:endCxn id="25" idx="2"/>
        </xdr:cNvCxnSpPr>
      </xdr:nvCxnSpPr>
      <xdr:spPr>
        <a:xfrm flipH="1" flipV="1">
          <a:off x="7524751" y="2047875"/>
          <a:ext cx="881062" cy="695325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21</xdr:row>
      <xdr:rowOff>66675</xdr:rowOff>
    </xdr:from>
    <xdr:to>
      <xdr:col>7</xdr:col>
      <xdr:colOff>471488</xdr:colOff>
      <xdr:row>24</xdr:row>
      <xdr:rowOff>142875</xdr:rowOff>
    </xdr:to>
    <xdr:cxnSp macro="">
      <xdr:nvCxnSpPr>
        <xdr:cNvPr id="40" name="Gerade Verbindung mit Pfeil 39"/>
        <xdr:cNvCxnSpPr>
          <a:stCxn id="30" idx="0"/>
          <a:endCxn id="26" idx="2"/>
        </xdr:cNvCxnSpPr>
      </xdr:nvCxnSpPr>
      <xdr:spPr>
        <a:xfrm flipH="1" flipV="1">
          <a:off x="9105900" y="2057400"/>
          <a:ext cx="661988" cy="657225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07313" cy="777874"/>
    <xdr:sp macro="" textlink="">
      <xdr:nvSpPr>
        <xdr:cNvPr id="19" name="Textfeld 18"/>
        <xdr:cNvSpPr txBox="1"/>
      </xdr:nvSpPr>
      <xdr:spPr>
        <a:xfrm>
          <a:off x="0" y="0"/>
          <a:ext cx="7707313" cy="777874"/>
        </a:xfrm>
        <a:prstGeom prst="rect">
          <a:avLst/>
        </a:prstGeom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18900000" scaled="0"/>
        </a:gradFill>
        <a:ln w="9525" cmpd="sng"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16200000" scaled="1"/>
            <a:tileRect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  <a:scene3d>
            <a:camera prst="perspectiveFront"/>
            <a:lightRig rig="threePt" dir="t"/>
          </a:scene3d>
          <a:sp3d extrusionH="57150">
            <a:bevelT w="38100" h="38100" prst="convex"/>
          </a:sp3d>
        </a:bodyPr>
        <a:lstStyle/>
        <a:p>
          <a:pPr algn="ctr"/>
          <a:r>
            <a:rPr lang="de-DE" sz="2000" b="1" i="0" u="sng" strike="noStrike">
              <a:gradFill flip="none" rotWithShape="1">
                <a:gsLst>
                  <a:gs pos="0">
                    <a:srgbClr val="000000"/>
                  </a:gs>
                  <a:gs pos="39999">
                    <a:schemeClr val="tx1">
                      <a:lumMod val="65000"/>
                      <a:lumOff val="35000"/>
                    </a:schemeClr>
                  </a:gs>
                  <a:gs pos="70000">
                    <a:schemeClr val="tx1">
                      <a:lumMod val="75000"/>
                      <a:lumOff val="25000"/>
                    </a:schemeClr>
                  </a:gs>
                  <a:gs pos="88000">
                    <a:schemeClr val="tx1">
                      <a:lumMod val="75000"/>
                      <a:lumOff val="25000"/>
                    </a:schemeClr>
                  </a:gs>
                  <a:gs pos="100000">
                    <a:schemeClr val="tx1">
                      <a:lumMod val="85000"/>
                      <a:lumOff val="15000"/>
                    </a:schemeClr>
                  </a:gs>
                </a:gsLst>
                <a:lin ang="18900000" scaled="1"/>
                <a:tileRect/>
              </a:gradFill>
              <a:effectLst>
                <a:glow rad="228600">
                  <a:schemeClr val="tx1">
                    <a:lumMod val="65000"/>
                    <a:lumOff val="35000"/>
                    <a:alpha val="4000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+mn-lt"/>
              <a:ea typeface="+mn-ea"/>
              <a:cs typeface="+mn-cs"/>
            </a:rPr>
            <a:t>Materialbedarfsrechnung</a:t>
          </a:r>
          <a:endParaRPr lang="de-DE" sz="2000" b="0" i="0" u="none" strike="noStrike">
            <a:gradFill flip="none" rotWithShape="1">
              <a:gsLst>
                <a:gs pos="0">
                  <a:srgbClr val="000000"/>
                </a:gs>
                <a:gs pos="39999">
                  <a:schemeClr val="tx1">
                    <a:lumMod val="65000"/>
                    <a:lumOff val="35000"/>
                  </a:schemeClr>
                </a:gs>
                <a:gs pos="70000">
                  <a:schemeClr val="tx1">
                    <a:lumMod val="75000"/>
                    <a:lumOff val="25000"/>
                  </a:schemeClr>
                </a:gs>
                <a:gs pos="88000">
                  <a:schemeClr val="tx1">
                    <a:lumMod val="75000"/>
                    <a:lumOff val="25000"/>
                  </a:schemeClr>
                </a:gs>
                <a:gs pos="100000">
                  <a:schemeClr val="tx1">
                    <a:lumMod val="85000"/>
                    <a:lumOff val="15000"/>
                  </a:schemeClr>
                </a:gs>
              </a:gsLst>
              <a:lin ang="18900000" scaled="1"/>
              <a:tileRect/>
            </a:gradFill>
            <a:effectLst>
              <a:glow rad="228600">
                <a:schemeClr val="tx1">
                  <a:lumMod val="65000"/>
                  <a:lumOff val="35000"/>
                  <a:alpha val="4000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  <a:latin typeface="+mn-lt"/>
            <a:ea typeface="+mn-ea"/>
            <a:cs typeface="+mn-cs"/>
          </a:endParaRPr>
        </a:p>
        <a:p>
          <a:pPr algn="ctr"/>
          <a:r>
            <a:rPr lang="de-DE" sz="1800" b="0" i="0" u="sng" strike="noStrike">
              <a:gradFill flip="none" rotWithShape="1">
                <a:gsLst>
                  <a:gs pos="0">
                    <a:srgbClr val="000000"/>
                  </a:gs>
                  <a:gs pos="39999">
                    <a:schemeClr val="tx1">
                      <a:lumMod val="65000"/>
                      <a:lumOff val="35000"/>
                    </a:schemeClr>
                  </a:gs>
                  <a:gs pos="70000">
                    <a:schemeClr val="tx1">
                      <a:lumMod val="75000"/>
                      <a:lumOff val="25000"/>
                    </a:schemeClr>
                  </a:gs>
                  <a:gs pos="88000">
                    <a:schemeClr val="tx1">
                      <a:lumMod val="75000"/>
                      <a:lumOff val="25000"/>
                    </a:schemeClr>
                  </a:gs>
                  <a:gs pos="100000">
                    <a:schemeClr val="tx1">
                      <a:lumMod val="85000"/>
                      <a:lumOff val="15000"/>
                    </a:schemeClr>
                  </a:gs>
                </a:gsLst>
                <a:lin ang="18900000" scaled="1"/>
                <a:tileRect/>
              </a:gradFill>
              <a:effectLst>
                <a:glow rad="228600">
                  <a:schemeClr val="tx1">
                    <a:lumMod val="65000"/>
                    <a:lumOff val="35000"/>
                    <a:alpha val="4000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+mn-lt"/>
              <a:ea typeface="+mn-ea"/>
              <a:cs typeface="+mn-cs"/>
            </a:rPr>
            <a:t>Gleichungsverfahren</a:t>
          </a:r>
          <a:endParaRPr lang="de-DE" sz="1800">
            <a:gradFill flip="none" rotWithShape="1">
              <a:gsLst>
                <a:gs pos="0">
                  <a:srgbClr val="000000"/>
                </a:gs>
                <a:gs pos="39999">
                  <a:schemeClr val="tx1">
                    <a:lumMod val="65000"/>
                    <a:lumOff val="35000"/>
                  </a:schemeClr>
                </a:gs>
                <a:gs pos="70000">
                  <a:schemeClr val="tx1">
                    <a:lumMod val="75000"/>
                    <a:lumOff val="25000"/>
                  </a:schemeClr>
                </a:gs>
                <a:gs pos="88000">
                  <a:schemeClr val="tx1">
                    <a:lumMod val="75000"/>
                    <a:lumOff val="25000"/>
                  </a:schemeClr>
                </a:gs>
                <a:gs pos="100000">
                  <a:schemeClr val="tx1">
                    <a:lumMod val="85000"/>
                    <a:lumOff val="15000"/>
                  </a:schemeClr>
                </a:gs>
              </a:gsLst>
              <a:lin ang="18900000" scaled="1"/>
              <a:tileRect/>
            </a:gradFill>
            <a:effectLst>
              <a:glow rad="228600">
                <a:schemeClr val="tx1">
                  <a:lumMod val="65000"/>
                  <a:lumOff val="35000"/>
                  <a:alpha val="4000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0</xdr:colOff>
      <xdr:row>6</xdr:row>
      <xdr:rowOff>9524</xdr:rowOff>
    </xdr:from>
    <xdr:ext cx="7762874" cy="771525"/>
    <xdr:sp macro="" textlink="">
      <xdr:nvSpPr>
        <xdr:cNvPr id="30" name="Textfeld 29"/>
        <xdr:cNvSpPr txBox="1"/>
      </xdr:nvSpPr>
      <xdr:spPr>
        <a:xfrm>
          <a:off x="0" y="1462087"/>
          <a:ext cx="7762874" cy="771525"/>
        </a:xfrm>
        <a:prstGeom prst="rect">
          <a:avLst/>
        </a:prstGeom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18900000" scaled="0"/>
        </a:gradFill>
        <a:ln w="9525" cmpd="sng"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16200000" scaled="1"/>
            <a:tileRect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  <a:scene3d>
            <a:camera prst="perspectiveFront"/>
            <a:lightRig rig="threePt" dir="t"/>
          </a:scene3d>
          <a:sp3d extrusionH="57150">
            <a:bevelT w="38100" h="38100" prst="convex"/>
          </a:sp3d>
        </a:bodyPr>
        <a:lstStyle/>
        <a:p>
          <a:pPr algn="ctr"/>
          <a:r>
            <a:rPr lang="de-DE" sz="2000" b="1" i="0" u="sng" strike="noStrike">
              <a:solidFill>
                <a:schemeClr val="tx1"/>
              </a:solidFill>
              <a:effectLst>
                <a:glow rad="228600">
                  <a:schemeClr val="tx1">
                    <a:lumMod val="65000"/>
                    <a:lumOff val="35000"/>
                    <a:alpha val="4000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Arial" pitchFamily="34" charset="0"/>
              <a:ea typeface="+mn-ea"/>
              <a:cs typeface="Arial" pitchFamily="34" charset="0"/>
            </a:rPr>
            <a:t>Materialbedarfsrechnung</a:t>
          </a:r>
          <a:endParaRPr lang="de-DE" sz="2000" b="0" i="0" u="none" strike="noStrike">
            <a:solidFill>
              <a:schemeClr val="tx1"/>
            </a:solidFill>
            <a:effectLst>
              <a:glow rad="228600">
                <a:schemeClr val="tx1">
                  <a:lumMod val="65000"/>
                  <a:lumOff val="35000"/>
                  <a:alpha val="4000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de-DE" sz="1800" b="0" i="0" u="sng" strike="noStrike">
              <a:solidFill>
                <a:schemeClr val="tx1"/>
              </a:solidFill>
              <a:effectLst>
                <a:glow rad="228600">
                  <a:schemeClr val="tx1">
                    <a:lumMod val="65000"/>
                    <a:lumOff val="35000"/>
                    <a:alpha val="4000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+mn-lt"/>
              <a:ea typeface="+mn-ea"/>
              <a:cs typeface="+mn-cs"/>
            </a:rPr>
            <a:t>Gleichungstabelle</a:t>
          </a:r>
          <a:endParaRPr lang="de-DE" sz="1800">
            <a:solidFill>
              <a:schemeClr val="tx1"/>
            </a:solidFill>
            <a:effectLst>
              <a:glow rad="228600">
                <a:schemeClr val="tx1">
                  <a:lumMod val="65000"/>
                  <a:lumOff val="35000"/>
                  <a:alpha val="4000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121130</xdr:rowOff>
    </xdr:to>
    <xdr:pic>
      <xdr:nvPicPr>
        <xdr:cNvPr id="31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54938" cy="899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406400</xdr:colOff>
      <xdr:row>0</xdr:row>
      <xdr:rowOff>0</xdr:rowOff>
    </xdr:from>
    <xdr:to>
      <xdr:col>9</xdr:col>
      <xdr:colOff>832048</xdr:colOff>
      <xdr:row>3</xdr:row>
      <xdr:rowOff>98425</xdr:rowOff>
    </xdr:to>
    <xdr:pic>
      <xdr:nvPicPr>
        <xdr:cNvPr id="32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42088" y="0"/>
          <a:ext cx="1187648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9524</xdr:colOff>
      <xdr:row>11</xdr:row>
      <xdr:rowOff>66675</xdr:rowOff>
    </xdr:from>
    <xdr:to>
      <xdr:col>5</xdr:col>
      <xdr:colOff>228599</xdr:colOff>
      <xdr:row>14</xdr:row>
      <xdr:rowOff>171450</xdr:rowOff>
    </xdr:to>
    <xdr:sp macro="" textlink="">
      <xdr:nvSpPr>
        <xdr:cNvPr id="62" name="Abgerundetes Rechteck 61"/>
        <xdr:cNvSpPr/>
      </xdr:nvSpPr>
      <xdr:spPr>
        <a:xfrm>
          <a:off x="3362324" y="3352800"/>
          <a:ext cx="981075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Schrank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60</a:t>
          </a:r>
        </a:p>
      </xdr:txBody>
    </xdr:sp>
    <xdr:clientData/>
  </xdr:twoCellAnchor>
  <xdr:twoCellAnchor>
    <xdr:from>
      <xdr:col>2</xdr:col>
      <xdr:colOff>19050</xdr:colOff>
      <xdr:row>18</xdr:row>
      <xdr:rowOff>0</xdr:rowOff>
    </xdr:from>
    <xdr:to>
      <xdr:col>3</xdr:col>
      <xdr:colOff>238125</xdr:colOff>
      <xdr:row>21</xdr:row>
      <xdr:rowOff>66675</xdr:rowOff>
    </xdr:to>
    <xdr:sp macro="" textlink="">
      <xdr:nvSpPr>
        <xdr:cNvPr id="63" name="Abgerundetes Rechteck 62"/>
        <xdr:cNvSpPr/>
      </xdr:nvSpPr>
      <xdr:spPr>
        <a:xfrm>
          <a:off x="1543050" y="3944938"/>
          <a:ext cx="981075" cy="677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Regale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40</a:t>
          </a:r>
        </a:p>
      </xdr:txBody>
    </xdr:sp>
    <xdr:clientData/>
  </xdr:twoCellAnchor>
  <xdr:twoCellAnchor>
    <xdr:from>
      <xdr:col>3</xdr:col>
      <xdr:colOff>619126</xdr:colOff>
      <xdr:row>17</xdr:row>
      <xdr:rowOff>219075</xdr:rowOff>
    </xdr:from>
    <xdr:to>
      <xdr:col>5</xdr:col>
      <xdr:colOff>409576</xdr:colOff>
      <xdr:row>21</xdr:row>
      <xdr:rowOff>57150</xdr:rowOff>
    </xdr:to>
    <xdr:sp macro="" textlink="">
      <xdr:nvSpPr>
        <xdr:cNvPr id="64" name="Abgerundetes Rechteck 63"/>
        <xdr:cNvSpPr/>
      </xdr:nvSpPr>
      <xdr:spPr>
        <a:xfrm>
          <a:off x="3209926" y="4657725"/>
          <a:ext cx="1314450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Außenwand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0</a:t>
          </a:r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381000</xdr:colOff>
      <xdr:row>21</xdr:row>
      <xdr:rowOff>66675</xdr:rowOff>
    </xdr:to>
    <xdr:sp macro="" textlink="">
      <xdr:nvSpPr>
        <xdr:cNvPr id="65" name="Abgerundetes Rechteck 64"/>
        <xdr:cNvSpPr/>
      </xdr:nvSpPr>
      <xdr:spPr>
        <a:xfrm>
          <a:off x="4972050" y="4667250"/>
          <a:ext cx="1143000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Rückwand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0</a:t>
          </a:r>
        </a:p>
      </xdr:txBody>
    </xdr:sp>
    <xdr:clientData/>
  </xdr:twoCellAnchor>
  <xdr:twoCellAnchor>
    <xdr:from>
      <xdr:col>1</xdr:col>
      <xdr:colOff>152400</xdr:colOff>
      <xdr:row>24</xdr:row>
      <xdr:rowOff>142875</xdr:rowOff>
    </xdr:from>
    <xdr:to>
      <xdr:col>2</xdr:col>
      <xdr:colOff>428624</xdr:colOff>
      <xdr:row>28</xdr:row>
      <xdr:rowOff>57150</xdr:rowOff>
    </xdr:to>
    <xdr:sp macro="" textlink="">
      <xdr:nvSpPr>
        <xdr:cNvPr id="66" name="Abgerundetes Rechteck 65"/>
        <xdr:cNvSpPr/>
      </xdr:nvSpPr>
      <xdr:spPr>
        <a:xfrm>
          <a:off x="914400" y="5278438"/>
          <a:ext cx="1038224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Leim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0</a:t>
          </a:r>
        </a:p>
      </xdr:txBody>
    </xdr:sp>
    <xdr:clientData/>
  </xdr:twoCellAnchor>
  <xdr:twoCellAnchor>
    <xdr:from>
      <xdr:col>3</xdr:col>
      <xdr:colOff>66675</xdr:colOff>
      <xdr:row>24</xdr:row>
      <xdr:rowOff>171450</xdr:rowOff>
    </xdr:from>
    <xdr:to>
      <xdr:col>4</xdr:col>
      <xdr:colOff>285750</xdr:colOff>
      <xdr:row>28</xdr:row>
      <xdr:rowOff>85725</xdr:rowOff>
    </xdr:to>
    <xdr:sp macro="" textlink="">
      <xdr:nvSpPr>
        <xdr:cNvPr id="67" name="Abgerundetes Rechteck 66"/>
        <xdr:cNvSpPr/>
      </xdr:nvSpPr>
      <xdr:spPr>
        <a:xfrm>
          <a:off x="2352675" y="5307013"/>
          <a:ext cx="981075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Dübel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0</a:t>
          </a:r>
        </a:p>
      </xdr:txBody>
    </xdr:sp>
    <xdr:clientData/>
  </xdr:twoCellAnchor>
  <xdr:twoCellAnchor>
    <xdr:from>
      <xdr:col>5</xdr:col>
      <xdr:colOff>19050</xdr:colOff>
      <xdr:row>24</xdr:row>
      <xdr:rowOff>171450</xdr:rowOff>
    </xdr:from>
    <xdr:to>
      <xdr:col>6</xdr:col>
      <xdr:colOff>485775</xdr:colOff>
      <xdr:row>28</xdr:row>
      <xdr:rowOff>85725</xdr:rowOff>
    </xdr:to>
    <xdr:sp macro="" textlink="">
      <xdr:nvSpPr>
        <xdr:cNvPr id="68" name="Abgerundetes Rechteck 67"/>
        <xdr:cNvSpPr/>
      </xdr:nvSpPr>
      <xdr:spPr>
        <a:xfrm>
          <a:off x="4133850" y="6029325"/>
          <a:ext cx="1323975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Schrauben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100</a:t>
          </a:r>
        </a:p>
      </xdr:txBody>
    </xdr:sp>
    <xdr:clientData/>
  </xdr:twoCellAnchor>
  <xdr:twoCellAnchor>
    <xdr:from>
      <xdr:col>6</xdr:col>
      <xdr:colOff>742950</xdr:colOff>
      <xdr:row>24</xdr:row>
      <xdr:rowOff>142875</xdr:rowOff>
    </xdr:from>
    <xdr:to>
      <xdr:col>8</xdr:col>
      <xdr:colOff>200025</xdr:colOff>
      <xdr:row>28</xdr:row>
      <xdr:rowOff>57150</xdr:rowOff>
    </xdr:to>
    <xdr:sp macro="" textlink="">
      <xdr:nvSpPr>
        <xdr:cNvPr id="69" name="Abgerundetes Rechteck 68"/>
        <xdr:cNvSpPr/>
      </xdr:nvSpPr>
      <xdr:spPr>
        <a:xfrm>
          <a:off x="5715000" y="6000750"/>
          <a:ext cx="981075" cy="676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Nägel</a:t>
          </a:r>
        </a:p>
        <a:p>
          <a:pPr algn="ctr"/>
          <a:r>
            <a:rPr lang="de-DE" sz="1400" b="1">
              <a:latin typeface="Arial" pitchFamily="34" charset="0"/>
              <a:cs typeface="Arial" pitchFamily="34" charset="0"/>
            </a:rPr>
            <a:t>0</a:t>
          </a:r>
        </a:p>
      </xdr:txBody>
    </xdr:sp>
    <xdr:clientData/>
  </xdr:twoCellAnchor>
  <xdr:twoCellAnchor>
    <xdr:from>
      <xdr:col>2</xdr:col>
      <xdr:colOff>419100</xdr:colOff>
      <xdr:row>18</xdr:row>
      <xdr:rowOff>0</xdr:rowOff>
    </xdr:from>
    <xdr:to>
      <xdr:col>2</xdr:col>
      <xdr:colOff>509588</xdr:colOff>
      <xdr:row>18</xdr:row>
      <xdr:rowOff>152400</xdr:rowOff>
    </xdr:to>
    <xdr:cxnSp macro="">
      <xdr:nvCxnSpPr>
        <xdr:cNvPr id="70" name="Gerade Verbindung mit Pfeil 69"/>
        <xdr:cNvCxnSpPr>
          <a:stCxn id="63" idx="0"/>
        </xdr:cNvCxnSpPr>
      </xdr:nvCxnSpPr>
      <xdr:spPr>
        <a:xfrm flipH="1">
          <a:off x="2247900" y="4667250"/>
          <a:ext cx="90488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509588</xdr:colOff>
      <xdr:row>14</xdr:row>
      <xdr:rowOff>171450</xdr:rowOff>
    </xdr:from>
    <xdr:to>
      <xdr:col>4</xdr:col>
      <xdr:colOff>500062</xdr:colOff>
      <xdr:row>18</xdr:row>
      <xdr:rowOff>0</xdr:rowOff>
    </xdr:to>
    <xdr:cxnSp macro="">
      <xdr:nvCxnSpPr>
        <xdr:cNvPr id="71" name="Gerade Verbindung mit Pfeil 70"/>
        <xdr:cNvCxnSpPr>
          <a:stCxn id="63" idx="0"/>
          <a:endCxn id="62" idx="2"/>
        </xdr:cNvCxnSpPr>
      </xdr:nvCxnSpPr>
      <xdr:spPr>
        <a:xfrm flipV="1">
          <a:off x="2338388" y="4029075"/>
          <a:ext cx="1514474" cy="638175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719137</xdr:colOff>
      <xdr:row>21</xdr:row>
      <xdr:rowOff>66675</xdr:rowOff>
    </xdr:from>
    <xdr:to>
      <xdr:col>2</xdr:col>
      <xdr:colOff>509588</xdr:colOff>
      <xdr:row>24</xdr:row>
      <xdr:rowOff>142875</xdr:rowOff>
    </xdr:to>
    <xdr:cxnSp macro="">
      <xdr:nvCxnSpPr>
        <xdr:cNvPr id="72" name="Gerade Verbindung mit Pfeil 71"/>
        <xdr:cNvCxnSpPr>
          <a:stCxn id="66" idx="0"/>
          <a:endCxn id="63" idx="2"/>
        </xdr:cNvCxnSpPr>
      </xdr:nvCxnSpPr>
      <xdr:spPr>
        <a:xfrm flipV="1">
          <a:off x="1690687" y="5343525"/>
          <a:ext cx="647701" cy="657225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500062</xdr:colOff>
      <xdr:row>14</xdr:row>
      <xdr:rowOff>171450</xdr:rowOff>
    </xdr:from>
    <xdr:to>
      <xdr:col>6</xdr:col>
      <xdr:colOff>571500</xdr:colOff>
      <xdr:row>18</xdr:row>
      <xdr:rowOff>0</xdr:rowOff>
    </xdr:to>
    <xdr:cxnSp macro="">
      <xdr:nvCxnSpPr>
        <xdr:cNvPr id="73" name="Gerade Verbindung mit Pfeil 72"/>
        <xdr:cNvCxnSpPr>
          <a:stCxn id="65" idx="0"/>
          <a:endCxn id="62" idx="2"/>
        </xdr:cNvCxnSpPr>
      </xdr:nvCxnSpPr>
      <xdr:spPr>
        <a:xfrm flipH="1" flipV="1">
          <a:off x="3852862" y="4029075"/>
          <a:ext cx="1690688" cy="638175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500062</xdr:colOff>
      <xdr:row>14</xdr:row>
      <xdr:rowOff>171450</xdr:rowOff>
    </xdr:from>
    <xdr:to>
      <xdr:col>4</xdr:col>
      <xdr:colOff>514351</xdr:colOff>
      <xdr:row>17</xdr:row>
      <xdr:rowOff>219075</xdr:rowOff>
    </xdr:to>
    <xdr:cxnSp macro="">
      <xdr:nvCxnSpPr>
        <xdr:cNvPr id="74" name="Gerade Verbindung mit Pfeil 73"/>
        <xdr:cNvCxnSpPr>
          <a:stCxn id="64" idx="0"/>
          <a:endCxn id="62" idx="2"/>
        </xdr:cNvCxnSpPr>
      </xdr:nvCxnSpPr>
      <xdr:spPr>
        <a:xfrm flipH="1" flipV="1">
          <a:off x="3852862" y="4029075"/>
          <a:ext cx="14289" cy="628650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557213</xdr:colOff>
      <xdr:row>21</xdr:row>
      <xdr:rowOff>57150</xdr:rowOff>
    </xdr:from>
    <xdr:to>
      <xdr:col>4</xdr:col>
      <xdr:colOff>514351</xdr:colOff>
      <xdr:row>24</xdr:row>
      <xdr:rowOff>171450</xdr:rowOff>
    </xdr:to>
    <xdr:cxnSp macro="">
      <xdr:nvCxnSpPr>
        <xdr:cNvPr id="75" name="Gerade Verbindung mit Pfeil 74"/>
        <xdr:cNvCxnSpPr>
          <a:stCxn id="67" idx="0"/>
          <a:endCxn id="64" idx="2"/>
        </xdr:cNvCxnSpPr>
      </xdr:nvCxnSpPr>
      <xdr:spPr>
        <a:xfrm flipV="1">
          <a:off x="3148013" y="5334000"/>
          <a:ext cx="719138" cy="695325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452438</xdr:colOff>
      <xdr:row>21</xdr:row>
      <xdr:rowOff>47625</xdr:rowOff>
    </xdr:from>
    <xdr:to>
      <xdr:col>3</xdr:col>
      <xdr:colOff>557213</xdr:colOff>
      <xdr:row>24</xdr:row>
      <xdr:rowOff>171450</xdr:rowOff>
    </xdr:to>
    <xdr:cxnSp macro="">
      <xdr:nvCxnSpPr>
        <xdr:cNvPr id="76" name="Gerade Verbindung mit Pfeil 75"/>
        <xdr:cNvCxnSpPr>
          <a:stCxn id="67" idx="0"/>
        </xdr:cNvCxnSpPr>
      </xdr:nvCxnSpPr>
      <xdr:spPr>
        <a:xfrm flipH="1" flipV="1">
          <a:off x="2281238" y="5324475"/>
          <a:ext cx="866775" cy="704850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633413</xdr:colOff>
      <xdr:row>21</xdr:row>
      <xdr:rowOff>66675</xdr:rowOff>
    </xdr:from>
    <xdr:to>
      <xdr:col>6</xdr:col>
      <xdr:colOff>571500</xdr:colOff>
      <xdr:row>24</xdr:row>
      <xdr:rowOff>171450</xdr:rowOff>
    </xdr:to>
    <xdr:cxnSp macro="">
      <xdr:nvCxnSpPr>
        <xdr:cNvPr id="77" name="Gerade Verbindung mit Pfeil 76"/>
        <xdr:cNvCxnSpPr>
          <a:stCxn id="68" idx="0"/>
          <a:endCxn id="65" idx="2"/>
        </xdr:cNvCxnSpPr>
      </xdr:nvCxnSpPr>
      <xdr:spPr>
        <a:xfrm flipV="1">
          <a:off x="4748213" y="5343525"/>
          <a:ext cx="795337" cy="685800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514351</xdr:colOff>
      <xdr:row>21</xdr:row>
      <xdr:rowOff>57150</xdr:rowOff>
    </xdr:from>
    <xdr:to>
      <xdr:col>5</xdr:col>
      <xdr:colOff>633413</xdr:colOff>
      <xdr:row>24</xdr:row>
      <xdr:rowOff>171450</xdr:rowOff>
    </xdr:to>
    <xdr:cxnSp macro="">
      <xdr:nvCxnSpPr>
        <xdr:cNvPr id="78" name="Gerade Verbindung mit Pfeil 77"/>
        <xdr:cNvCxnSpPr>
          <a:stCxn id="68" idx="0"/>
          <a:endCxn id="64" idx="2"/>
        </xdr:cNvCxnSpPr>
      </xdr:nvCxnSpPr>
      <xdr:spPr>
        <a:xfrm flipH="1" flipV="1">
          <a:off x="3867151" y="5334000"/>
          <a:ext cx="881062" cy="695325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21</xdr:row>
      <xdr:rowOff>66675</xdr:rowOff>
    </xdr:from>
    <xdr:to>
      <xdr:col>7</xdr:col>
      <xdr:colOff>471488</xdr:colOff>
      <xdr:row>24</xdr:row>
      <xdr:rowOff>142875</xdr:rowOff>
    </xdr:to>
    <xdr:cxnSp macro="">
      <xdr:nvCxnSpPr>
        <xdr:cNvPr id="79" name="Gerade Verbindung mit Pfeil 78"/>
        <xdr:cNvCxnSpPr>
          <a:stCxn id="69" idx="0"/>
          <a:endCxn id="65" idx="2"/>
        </xdr:cNvCxnSpPr>
      </xdr:nvCxnSpPr>
      <xdr:spPr>
        <a:xfrm flipH="1" flipV="1">
          <a:off x="5543550" y="5343525"/>
          <a:ext cx="661988" cy="657225"/>
        </a:xfrm>
        <a:prstGeom prst="straightConnector1">
          <a:avLst/>
        </a:prstGeom>
        <a:ln w="25400" cmpd="sng">
          <a:solidFill>
            <a:schemeClr val="tx1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8"/>
  <sheetViews>
    <sheetView workbookViewId="0">
      <selection activeCell="A11" sqref="A11:F11"/>
    </sheetView>
  </sheetViews>
  <sheetFormatPr baseColWidth="10" defaultRowHeight="15"/>
  <sheetData>
    <row r="2" spans="1:10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0" ht="23.25">
      <c r="A5" s="134" t="s">
        <v>52</v>
      </c>
      <c r="B5" s="134"/>
      <c r="C5" s="134"/>
      <c r="D5" s="134"/>
      <c r="E5" s="135"/>
      <c r="F5" s="136"/>
      <c r="G5" s="105"/>
      <c r="H5" s="135" t="s">
        <v>53</v>
      </c>
      <c r="I5" s="136"/>
      <c r="J5" s="104"/>
    </row>
    <row r="6" spans="1:10">
      <c r="A6" s="137" t="s">
        <v>50</v>
      </c>
      <c r="B6" s="137"/>
      <c r="C6" s="137"/>
      <c r="D6" s="137"/>
      <c r="E6" s="138" t="s">
        <v>51</v>
      </c>
      <c r="F6" s="138"/>
      <c r="G6" s="138"/>
      <c r="H6" s="138"/>
      <c r="I6" s="138"/>
      <c r="J6" s="138"/>
    </row>
    <row r="7" spans="1:10" ht="23.25">
      <c r="A7" s="104"/>
      <c r="B7" s="104"/>
      <c r="C7" s="139" t="s">
        <v>8</v>
      </c>
      <c r="D7" s="139"/>
      <c r="E7" s="139"/>
      <c r="F7" s="139"/>
      <c r="G7" s="139"/>
      <c r="H7" s="104"/>
      <c r="I7" s="104"/>
      <c r="J7" s="105"/>
    </row>
    <row r="8" spans="1:10" ht="23.25">
      <c r="A8" s="104"/>
      <c r="B8" s="104"/>
      <c r="C8" s="106"/>
      <c r="D8" s="106"/>
      <c r="E8" s="106"/>
      <c r="F8" s="106"/>
      <c r="G8" s="106"/>
      <c r="H8" s="104"/>
      <c r="I8" s="104"/>
      <c r="J8" s="105"/>
    </row>
    <row r="9" spans="1:10" ht="23.25">
      <c r="A9" s="134"/>
      <c r="B9" s="134"/>
      <c r="C9" s="134"/>
      <c r="D9" s="134"/>
      <c r="E9" s="134"/>
      <c r="F9" s="134"/>
      <c r="G9" s="106"/>
      <c r="H9" s="104"/>
      <c r="I9" s="104"/>
      <c r="J9" s="105"/>
    </row>
    <row r="10" spans="1:10">
      <c r="A10" s="104"/>
      <c r="B10" s="104"/>
      <c r="C10" s="104"/>
      <c r="D10" s="104"/>
      <c r="E10" s="104"/>
      <c r="F10" s="104"/>
      <c r="G10" s="104"/>
      <c r="H10" s="104"/>
      <c r="I10" s="104"/>
      <c r="J10" s="104"/>
    </row>
    <row r="11" spans="1:10">
      <c r="A11" s="104" t="s">
        <v>64</v>
      </c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0">
      <c r="A12" s="104" t="s">
        <v>67</v>
      </c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0">
      <c r="A13" s="104" t="s">
        <v>60</v>
      </c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0">
      <c r="A14" s="104" t="s">
        <v>57</v>
      </c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0">
      <c r="A15" s="104" t="s">
        <v>61</v>
      </c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0">
      <c r="A16" s="104" t="s">
        <v>62</v>
      </c>
      <c r="B16" s="104"/>
      <c r="C16" s="104"/>
      <c r="D16" s="104"/>
      <c r="E16" s="104"/>
      <c r="F16" s="104"/>
      <c r="G16" s="104"/>
      <c r="H16" s="104"/>
      <c r="I16" s="104"/>
      <c r="J16" s="104"/>
    </row>
    <row r="17" spans="1:10">
      <c r="A17" s="104" t="s">
        <v>58</v>
      </c>
      <c r="B17" s="104"/>
      <c r="C17" s="104"/>
      <c r="D17" s="104"/>
      <c r="E17" s="104"/>
      <c r="F17" s="104"/>
      <c r="G17" s="104"/>
      <c r="H17" s="104"/>
      <c r="I17" s="104"/>
      <c r="J17" s="104"/>
    </row>
    <row r="18" spans="1:10">
      <c r="A18" s="104" t="s">
        <v>59</v>
      </c>
      <c r="B18" s="104"/>
      <c r="C18" s="104"/>
      <c r="D18" s="104"/>
      <c r="E18" s="104"/>
      <c r="F18" s="104"/>
      <c r="G18" s="104"/>
      <c r="H18" s="104"/>
      <c r="I18" s="104"/>
      <c r="J18" s="104"/>
    </row>
    <row r="19" spans="1:10">
      <c r="A19" s="104" t="s">
        <v>63</v>
      </c>
      <c r="B19" s="104"/>
      <c r="C19" s="104"/>
      <c r="D19" s="104"/>
      <c r="E19" s="104"/>
      <c r="F19" s="104"/>
      <c r="G19" s="104"/>
      <c r="H19" s="104"/>
      <c r="I19" s="104"/>
      <c r="J19" s="104"/>
    </row>
    <row r="20" spans="1:10">
      <c r="A20" s="104" t="s">
        <v>65</v>
      </c>
      <c r="B20" s="104"/>
      <c r="C20" s="104"/>
      <c r="D20" s="104"/>
      <c r="E20" s="104"/>
      <c r="F20" s="104"/>
      <c r="G20" s="104"/>
      <c r="H20" s="104"/>
      <c r="I20" s="104"/>
      <c r="J20" s="104"/>
    </row>
    <row r="21" spans="1:10">
      <c r="A21" s="104" t="s">
        <v>66</v>
      </c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>
      <c r="A22" s="104"/>
      <c r="B22" s="104"/>
      <c r="C22" s="104"/>
      <c r="D22" s="104"/>
      <c r="E22" s="104"/>
      <c r="F22" s="104"/>
      <c r="G22" s="104"/>
      <c r="H22" s="104"/>
      <c r="I22" s="104"/>
      <c r="J22" s="104"/>
    </row>
    <row r="23" spans="1:10">
      <c r="A23" s="104" t="s">
        <v>69</v>
      </c>
      <c r="B23" s="104"/>
      <c r="C23" s="104"/>
      <c r="D23" s="104"/>
      <c r="E23" s="104"/>
      <c r="F23" s="104"/>
      <c r="G23" s="104"/>
      <c r="H23" s="104"/>
      <c r="I23" s="104"/>
      <c r="J23" s="104"/>
    </row>
    <row r="24" spans="1:10">
      <c r="A24" s="104"/>
      <c r="B24" s="104"/>
      <c r="C24" s="104"/>
      <c r="D24" s="104"/>
      <c r="E24" s="104"/>
      <c r="F24" s="104"/>
      <c r="G24" s="104"/>
      <c r="H24" s="104"/>
      <c r="I24" s="104"/>
      <c r="J24" s="104"/>
    </row>
    <row r="25" spans="1:10">
      <c r="A25" s="104" t="s">
        <v>55</v>
      </c>
      <c r="B25" s="104"/>
      <c r="C25" s="104"/>
      <c r="D25" s="104"/>
      <c r="E25" s="104"/>
      <c r="F25" s="104"/>
      <c r="G25" s="104"/>
      <c r="H25" s="104"/>
      <c r="I25" s="104"/>
      <c r="J25" s="104"/>
    </row>
    <row r="26" spans="1:10">
      <c r="A26" s="104" t="s">
        <v>56</v>
      </c>
      <c r="B26" s="104"/>
      <c r="C26" s="104"/>
      <c r="D26" s="104"/>
      <c r="E26" s="104"/>
      <c r="F26" s="104"/>
      <c r="G26" s="104"/>
      <c r="H26" s="104"/>
      <c r="I26" s="104"/>
      <c r="J26" s="104"/>
    </row>
    <row r="27" spans="1:10">
      <c r="A27" s="104" t="s">
        <v>68</v>
      </c>
      <c r="B27" s="104"/>
      <c r="C27" s="104"/>
      <c r="D27" s="104"/>
      <c r="E27" s="104"/>
      <c r="F27" s="104"/>
      <c r="G27" s="104"/>
      <c r="H27" s="104"/>
      <c r="I27" s="104"/>
      <c r="J27" s="104"/>
    </row>
    <row r="28" spans="1:10">
      <c r="A28" s="104"/>
      <c r="B28" s="104"/>
      <c r="C28" s="104"/>
      <c r="D28" s="104"/>
      <c r="E28" s="104"/>
      <c r="F28" s="104"/>
      <c r="G28" s="104"/>
      <c r="H28" s="104"/>
      <c r="I28" s="104"/>
      <c r="J28" s="104"/>
    </row>
  </sheetData>
  <mergeCells count="8">
    <mergeCell ref="A9:B9"/>
    <mergeCell ref="C9:F9"/>
    <mergeCell ref="A5:D5"/>
    <mergeCell ref="E5:F5"/>
    <mergeCell ref="H5:I5"/>
    <mergeCell ref="A6:D6"/>
    <mergeCell ref="E6:J6"/>
    <mergeCell ref="C7:G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2"/>
  <sheetViews>
    <sheetView topLeftCell="A82" workbookViewId="0">
      <selection activeCell="I93" sqref="I93"/>
    </sheetView>
  </sheetViews>
  <sheetFormatPr baseColWidth="10" defaultRowHeight="15"/>
  <cols>
    <col min="2" max="2" width="13.85546875" bestFit="1" customWidth="1"/>
    <col min="3" max="3" width="12" customWidth="1"/>
    <col min="4" max="4" width="12.7109375" customWidth="1"/>
    <col min="5" max="5" width="13.7109375" customWidth="1"/>
    <col min="6" max="6" width="12" customWidth="1"/>
    <col min="9" max="9" width="11.42578125" customWidth="1"/>
    <col min="12" max="12" width="13.42578125" customWidth="1"/>
  </cols>
  <sheetData>
    <row r="1" spans="1:10" ht="21" customHeight="1"/>
    <row r="2" spans="1:10" ht="21" customHeight="1"/>
    <row r="3" spans="1:10" ht="24.75" customHeight="1"/>
    <row r="4" spans="1:10" ht="21" customHeight="1">
      <c r="A4" s="140" t="s">
        <v>52</v>
      </c>
      <c r="B4" s="140"/>
      <c r="C4" s="140"/>
      <c r="D4" s="140"/>
      <c r="E4" s="44"/>
      <c r="F4" s="45"/>
      <c r="G4" s="37"/>
      <c r="H4" s="44" t="s">
        <v>53</v>
      </c>
      <c r="I4" s="45"/>
    </row>
    <row r="5" spans="1:10" ht="15.75" customHeight="1">
      <c r="A5" s="46" t="s">
        <v>50</v>
      </c>
      <c r="B5" s="46"/>
      <c r="C5" s="46"/>
      <c r="D5" s="46"/>
      <c r="E5" s="43" t="s">
        <v>51</v>
      </c>
      <c r="F5" s="43"/>
      <c r="G5" s="43"/>
      <c r="H5" s="43"/>
      <c r="I5" s="43"/>
      <c r="J5" s="43"/>
    </row>
    <row r="6" spans="1:10" ht="23.25">
      <c r="A6" s="6"/>
      <c r="B6" s="6"/>
      <c r="C6" s="65"/>
      <c r="D6" s="65"/>
      <c r="E6" s="42"/>
      <c r="F6" s="42"/>
      <c r="G6" s="42"/>
      <c r="J6" s="37"/>
    </row>
    <row r="7" spans="1:10" ht="23.25">
      <c r="A7" s="66"/>
      <c r="B7" s="66"/>
      <c r="C7" s="66"/>
      <c r="D7" s="66"/>
      <c r="E7" s="42"/>
      <c r="F7" s="42"/>
      <c r="G7" s="42"/>
      <c r="J7" s="37"/>
    </row>
    <row r="9" spans="1:10">
      <c r="B9" s="38" t="s">
        <v>15</v>
      </c>
    </row>
    <row r="10" spans="1:10">
      <c r="C10" s="1"/>
    </row>
    <row r="11" spans="1:10">
      <c r="C11" s="1"/>
    </row>
    <row r="12" spans="1:10">
      <c r="C12" s="1"/>
    </row>
    <row r="13" spans="1:10">
      <c r="C13" s="1"/>
    </row>
    <row r="14" spans="1:10">
      <c r="C14" s="1"/>
    </row>
    <row r="15" spans="1:10" ht="15.75">
      <c r="C15" s="1"/>
      <c r="E15" s="67">
        <v>4</v>
      </c>
      <c r="F15" s="67">
        <v>2</v>
      </c>
      <c r="G15" s="68">
        <v>1</v>
      </c>
      <c r="H15" s="69"/>
    </row>
    <row r="16" spans="1:10" ht="18">
      <c r="C16" s="1"/>
      <c r="E16" s="70" t="s">
        <v>0</v>
      </c>
    </row>
    <row r="17" spans="2:9" ht="18">
      <c r="C17" s="1"/>
      <c r="E17" s="70">
        <v>60</v>
      </c>
    </row>
    <row r="18" spans="2:9">
      <c r="C18" s="1"/>
    </row>
    <row r="19" spans="2:9">
      <c r="C19" s="1"/>
    </row>
    <row r="20" spans="2:9">
      <c r="C20" s="1"/>
    </row>
    <row r="21" spans="2:9">
      <c r="C21" s="34"/>
    </row>
    <row r="22" spans="2:9" ht="15.75">
      <c r="C22" s="1"/>
      <c r="D22" s="67">
        <v>1</v>
      </c>
      <c r="E22" s="67">
        <v>4</v>
      </c>
      <c r="F22" s="67">
        <v>8</v>
      </c>
      <c r="G22" s="67">
        <v>8</v>
      </c>
      <c r="H22" s="67">
        <v>6</v>
      </c>
      <c r="I22" s="67">
        <v>10</v>
      </c>
    </row>
    <row r="23" spans="2:9">
      <c r="C23" s="1"/>
    </row>
    <row r="24" spans="2:9">
      <c r="C24" s="1"/>
    </row>
    <row r="25" spans="2:9">
      <c r="C25" s="1"/>
    </row>
    <row r="31" spans="2:9" ht="18.75">
      <c r="B31" s="40"/>
    </row>
    <row r="32" spans="2:9">
      <c r="B32" s="38"/>
    </row>
    <row r="33" spans="2:10" ht="15.75">
      <c r="B33" s="41" t="s">
        <v>49</v>
      </c>
    </row>
    <row r="34" spans="2:10" ht="15.75">
      <c r="B34" s="41"/>
    </row>
    <row r="35" spans="2:10" ht="21">
      <c r="B35" s="19" t="s">
        <v>7</v>
      </c>
      <c r="C35" s="19"/>
      <c r="D35" s="12"/>
    </row>
    <row r="37" spans="2:10">
      <c r="C37" s="14" t="s">
        <v>0</v>
      </c>
      <c r="D37" s="14" t="s">
        <v>1</v>
      </c>
      <c r="E37" s="14" t="s">
        <v>2</v>
      </c>
      <c r="F37" s="14" t="s">
        <v>3</v>
      </c>
      <c r="G37" s="14" t="s">
        <v>6</v>
      </c>
      <c r="H37" s="14" t="s">
        <v>70</v>
      </c>
      <c r="I37" s="14" t="s">
        <v>5</v>
      </c>
      <c r="J37" s="14" t="s">
        <v>4</v>
      </c>
    </row>
    <row r="38" spans="2:10">
      <c r="B38" s="11" t="s">
        <v>0</v>
      </c>
      <c r="C38" s="47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9">
        <v>0</v>
      </c>
    </row>
    <row r="39" spans="2:10">
      <c r="B39" s="11" t="s">
        <v>1</v>
      </c>
      <c r="C39" s="50">
        <v>4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2">
        <v>0</v>
      </c>
    </row>
    <row r="40" spans="2:10">
      <c r="B40" s="11" t="s">
        <v>2</v>
      </c>
      <c r="C40" s="50">
        <v>2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2">
        <v>0</v>
      </c>
    </row>
    <row r="41" spans="2:10">
      <c r="B41" s="11" t="s">
        <v>3</v>
      </c>
      <c r="C41" s="50">
        <v>1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2">
        <v>0</v>
      </c>
    </row>
    <row r="42" spans="2:10">
      <c r="B42" s="11" t="s">
        <v>6</v>
      </c>
      <c r="C42" s="50">
        <v>0</v>
      </c>
      <c r="D42" s="51">
        <v>1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2">
        <v>0</v>
      </c>
    </row>
    <row r="43" spans="2:10">
      <c r="B43" s="11" t="s">
        <v>70</v>
      </c>
      <c r="C43" s="50">
        <v>0</v>
      </c>
      <c r="D43" s="51">
        <v>4</v>
      </c>
      <c r="E43" s="51">
        <v>8</v>
      </c>
      <c r="F43" s="51">
        <v>0</v>
      </c>
      <c r="G43" s="51">
        <v>0</v>
      </c>
      <c r="H43" s="51">
        <v>0</v>
      </c>
      <c r="I43" s="51">
        <v>0</v>
      </c>
      <c r="J43" s="52">
        <v>0</v>
      </c>
    </row>
    <row r="44" spans="2:10">
      <c r="B44" s="11" t="s">
        <v>5</v>
      </c>
      <c r="C44" s="50">
        <v>0</v>
      </c>
      <c r="D44" s="51">
        <v>0</v>
      </c>
      <c r="E44" s="51">
        <v>8</v>
      </c>
      <c r="F44" s="51">
        <v>6</v>
      </c>
      <c r="G44" s="51">
        <v>0</v>
      </c>
      <c r="H44" s="51">
        <v>0</v>
      </c>
      <c r="I44" s="51">
        <v>0</v>
      </c>
      <c r="J44" s="52">
        <v>0</v>
      </c>
    </row>
    <row r="45" spans="2:10">
      <c r="B45" s="11" t="s">
        <v>4</v>
      </c>
      <c r="C45" s="53">
        <v>0</v>
      </c>
      <c r="D45" s="54">
        <v>0</v>
      </c>
      <c r="E45" s="54">
        <v>0</v>
      </c>
      <c r="F45" s="54">
        <v>10</v>
      </c>
      <c r="G45" s="54">
        <v>0</v>
      </c>
      <c r="H45" s="54">
        <v>0</v>
      </c>
      <c r="I45" s="54">
        <v>0</v>
      </c>
      <c r="J45" s="55">
        <v>0</v>
      </c>
    </row>
    <row r="48" spans="2:10" ht="15.75">
      <c r="B48" s="41" t="s">
        <v>16</v>
      </c>
    </row>
    <row r="49" spans="2:10" ht="15.75">
      <c r="B49" s="41"/>
    </row>
    <row r="50" spans="2:10" ht="21">
      <c r="B50" s="17" t="s">
        <v>14</v>
      </c>
      <c r="C50" s="18"/>
    </row>
    <row r="52" spans="2:10">
      <c r="C52" s="20">
        <v>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4">
        <v>0</v>
      </c>
    </row>
    <row r="53" spans="2:10">
      <c r="C53" s="5">
        <v>0</v>
      </c>
      <c r="D53" s="21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7">
        <v>0</v>
      </c>
    </row>
    <row r="54" spans="2:10">
      <c r="C54" s="5">
        <v>0</v>
      </c>
      <c r="D54" s="6">
        <v>0</v>
      </c>
      <c r="E54" s="21">
        <v>1</v>
      </c>
      <c r="F54" s="13">
        <v>0</v>
      </c>
      <c r="G54" s="13">
        <v>0</v>
      </c>
      <c r="H54" s="13">
        <v>0</v>
      </c>
      <c r="I54" s="6">
        <v>0</v>
      </c>
      <c r="J54" s="7">
        <v>0</v>
      </c>
    </row>
    <row r="55" spans="2:10">
      <c r="C55" s="5">
        <v>0</v>
      </c>
      <c r="D55" s="6">
        <v>0</v>
      </c>
      <c r="E55" s="13">
        <v>0</v>
      </c>
      <c r="F55" s="21">
        <v>1</v>
      </c>
      <c r="G55" s="13">
        <v>0</v>
      </c>
      <c r="H55" s="13">
        <v>0</v>
      </c>
      <c r="I55" s="6">
        <v>0</v>
      </c>
      <c r="J55" s="7">
        <v>0</v>
      </c>
    </row>
    <row r="56" spans="2:10">
      <c r="C56" s="5">
        <v>0</v>
      </c>
      <c r="D56" s="6">
        <v>0</v>
      </c>
      <c r="E56" s="6">
        <v>0</v>
      </c>
      <c r="F56" s="6">
        <v>0</v>
      </c>
      <c r="G56" s="21">
        <v>1</v>
      </c>
      <c r="H56" s="13">
        <v>0</v>
      </c>
      <c r="I56" s="6">
        <v>0</v>
      </c>
      <c r="J56" s="7">
        <v>0</v>
      </c>
    </row>
    <row r="57" spans="2:10">
      <c r="C57" s="5">
        <v>0</v>
      </c>
      <c r="D57" s="6">
        <v>0</v>
      </c>
      <c r="E57" s="6">
        <v>0</v>
      </c>
      <c r="F57" s="6">
        <v>0</v>
      </c>
      <c r="G57" s="6">
        <v>0</v>
      </c>
      <c r="H57" s="21">
        <v>1</v>
      </c>
      <c r="I57" s="6">
        <v>0</v>
      </c>
      <c r="J57" s="7">
        <v>0</v>
      </c>
    </row>
    <row r="58" spans="2:10">
      <c r="C58" s="5">
        <v>0</v>
      </c>
      <c r="D58" s="6">
        <v>0</v>
      </c>
      <c r="E58" s="6">
        <v>0</v>
      </c>
      <c r="F58" s="6">
        <v>0</v>
      </c>
      <c r="G58" s="6">
        <v>0</v>
      </c>
      <c r="H58" s="13">
        <v>0</v>
      </c>
      <c r="I58" s="21">
        <v>1</v>
      </c>
      <c r="J58" s="7">
        <v>0</v>
      </c>
    </row>
    <row r="59" spans="2:10">
      <c r="C59" s="8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22">
        <v>1</v>
      </c>
    </row>
    <row r="63" spans="2:10" ht="21">
      <c r="B63" s="29" t="s">
        <v>9</v>
      </c>
      <c r="C63" s="29"/>
      <c r="D63" s="30"/>
    </row>
    <row r="65" spans="2:10">
      <c r="C65" s="2">
        <f>C52-C38</f>
        <v>1</v>
      </c>
      <c r="D65" s="3">
        <f t="shared" ref="D65:J65" si="0">D52-D38</f>
        <v>0</v>
      </c>
      <c r="E65" s="3">
        <f t="shared" si="0"/>
        <v>0</v>
      </c>
      <c r="F65" s="3">
        <f t="shared" si="0"/>
        <v>0</v>
      </c>
      <c r="G65" s="3">
        <f t="shared" si="0"/>
        <v>0</v>
      </c>
      <c r="H65" s="3">
        <f t="shared" si="0"/>
        <v>0</v>
      </c>
      <c r="I65" s="3">
        <f t="shared" si="0"/>
        <v>0</v>
      </c>
      <c r="J65" s="4">
        <f t="shared" si="0"/>
        <v>0</v>
      </c>
    </row>
    <row r="66" spans="2:10">
      <c r="C66" s="5">
        <f t="shared" ref="C66:J66" si="1">C53-C39</f>
        <v>-4</v>
      </c>
      <c r="D66" s="6">
        <f t="shared" si="1"/>
        <v>1</v>
      </c>
      <c r="E66" s="6">
        <f t="shared" si="1"/>
        <v>0</v>
      </c>
      <c r="F66" s="6">
        <f t="shared" si="1"/>
        <v>0</v>
      </c>
      <c r="G66" s="6">
        <f t="shared" si="1"/>
        <v>0</v>
      </c>
      <c r="H66" s="6">
        <f t="shared" si="1"/>
        <v>0</v>
      </c>
      <c r="I66" s="6">
        <f t="shared" si="1"/>
        <v>0</v>
      </c>
      <c r="J66" s="7">
        <f t="shared" si="1"/>
        <v>0</v>
      </c>
    </row>
    <row r="67" spans="2:10">
      <c r="C67" s="5">
        <f t="shared" ref="C67:J67" si="2">C54-C40</f>
        <v>-2</v>
      </c>
      <c r="D67" s="6">
        <f t="shared" si="2"/>
        <v>0</v>
      </c>
      <c r="E67" s="6">
        <f t="shared" si="2"/>
        <v>1</v>
      </c>
      <c r="F67" s="6">
        <f t="shared" si="2"/>
        <v>0</v>
      </c>
      <c r="G67" s="6">
        <f t="shared" si="2"/>
        <v>0</v>
      </c>
      <c r="H67" s="6">
        <f t="shared" si="2"/>
        <v>0</v>
      </c>
      <c r="I67" s="6">
        <f t="shared" si="2"/>
        <v>0</v>
      </c>
      <c r="J67" s="7">
        <f t="shared" si="2"/>
        <v>0</v>
      </c>
    </row>
    <row r="68" spans="2:10">
      <c r="C68" s="5">
        <f t="shared" ref="C68:J68" si="3">C55-C41</f>
        <v>-1</v>
      </c>
      <c r="D68" s="6">
        <f t="shared" si="3"/>
        <v>0</v>
      </c>
      <c r="E68" s="6">
        <f t="shared" si="3"/>
        <v>0</v>
      </c>
      <c r="F68" s="6">
        <f t="shared" si="3"/>
        <v>1</v>
      </c>
      <c r="G68" s="6">
        <f t="shared" si="3"/>
        <v>0</v>
      </c>
      <c r="H68" s="6">
        <f t="shared" si="3"/>
        <v>0</v>
      </c>
      <c r="I68" s="6">
        <f t="shared" si="3"/>
        <v>0</v>
      </c>
      <c r="J68" s="7">
        <f t="shared" si="3"/>
        <v>0</v>
      </c>
    </row>
    <row r="69" spans="2:10">
      <c r="C69" s="5">
        <f t="shared" ref="C69:J69" si="4">C56-C42</f>
        <v>0</v>
      </c>
      <c r="D69" s="6">
        <f t="shared" si="4"/>
        <v>-1</v>
      </c>
      <c r="E69" s="6">
        <f t="shared" si="4"/>
        <v>0</v>
      </c>
      <c r="F69" s="6">
        <f t="shared" si="4"/>
        <v>0</v>
      </c>
      <c r="G69" s="6">
        <f t="shared" si="4"/>
        <v>1</v>
      </c>
      <c r="H69" s="6">
        <f t="shared" si="4"/>
        <v>0</v>
      </c>
      <c r="I69" s="6">
        <f t="shared" si="4"/>
        <v>0</v>
      </c>
      <c r="J69" s="7">
        <f t="shared" si="4"/>
        <v>0</v>
      </c>
    </row>
    <row r="70" spans="2:10">
      <c r="C70" s="5">
        <f t="shared" ref="C70:J70" si="5">C57-C43</f>
        <v>0</v>
      </c>
      <c r="D70" s="6">
        <f t="shared" si="5"/>
        <v>-4</v>
      </c>
      <c r="E70" s="6">
        <f t="shared" si="5"/>
        <v>-8</v>
      </c>
      <c r="F70" s="6">
        <f t="shared" si="5"/>
        <v>0</v>
      </c>
      <c r="G70" s="6">
        <f t="shared" si="5"/>
        <v>0</v>
      </c>
      <c r="H70" s="6">
        <f t="shared" si="5"/>
        <v>1</v>
      </c>
      <c r="I70" s="6">
        <f t="shared" si="5"/>
        <v>0</v>
      </c>
      <c r="J70" s="7">
        <f t="shared" si="5"/>
        <v>0</v>
      </c>
    </row>
    <row r="71" spans="2:10">
      <c r="C71" s="5">
        <f t="shared" ref="C71:J71" si="6">C58-C44</f>
        <v>0</v>
      </c>
      <c r="D71" s="6">
        <f t="shared" si="6"/>
        <v>0</v>
      </c>
      <c r="E71" s="6">
        <f t="shared" si="6"/>
        <v>-8</v>
      </c>
      <c r="F71" s="6">
        <f t="shared" si="6"/>
        <v>-6</v>
      </c>
      <c r="G71" s="6">
        <f t="shared" si="6"/>
        <v>0</v>
      </c>
      <c r="H71" s="6">
        <f t="shared" si="6"/>
        <v>0</v>
      </c>
      <c r="I71" s="6">
        <f t="shared" si="6"/>
        <v>1</v>
      </c>
      <c r="J71" s="7">
        <f t="shared" si="6"/>
        <v>0</v>
      </c>
    </row>
    <row r="72" spans="2:10">
      <c r="C72" s="8">
        <f t="shared" ref="C72:J72" si="7">C59-C45</f>
        <v>0</v>
      </c>
      <c r="D72" s="9">
        <f t="shared" si="7"/>
        <v>0</v>
      </c>
      <c r="E72" s="9">
        <f t="shared" si="7"/>
        <v>0</v>
      </c>
      <c r="F72" s="9">
        <f t="shared" si="7"/>
        <v>-10</v>
      </c>
      <c r="G72" s="9">
        <f t="shared" si="7"/>
        <v>0</v>
      </c>
      <c r="H72" s="9">
        <f t="shared" si="7"/>
        <v>0</v>
      </c>
      <c r="I72" s="9">
        <f t="shared" si="7"/>
        <v>0</v>
      </c>
      <c r="J72" s="10">
        <f t="shared" si="7"/>
        <v>1</v>
      </c>
    </row>
    <row r="76" spans="2:10" ht="21">
      <c r="B76" s="32" t="s">
        <v>13</v>
      </c>
      <c r="C76" s="32"/>
      <c r="D76" s="33"/>
    </row>
    <row r="78" spans="2:10">
      <c r="C78" s="2">
        <f t="array" ref="C78:J85">MINVERSE(C65:J72)</f>
        <v>1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4">
        <v>0</v>
      </c>
    </row>
    <row r="79" spans="2:10">
      <c r="C79" s="5">
        <v>4</v>
      </c>
      <c r="D79" s="6">
        <v>1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7">
        <v>0</v>
      </c>
    </row>
    <row r="80" spans="2:10">
      <c r="C80" s="5">
        <v>2</v>
      </c>
      <c r="D80" s="6">
        <v>0</v>
      </c>
      <c r="E80" s="6">
        <v>1</v>
      </c>
      <c r="F80" s="6">
        <v>0</v>
      </c>
      <c r="G80" s="6">
        <v>0</v>
      </c>
      <c r="H80" s="6">
        <v>0</v>
      </c>
      <c r="I80" s="6">
        <v>0</v>
      </c>
      <c r="J80" s="7">
        <v>0</v>
      </c>
    </row>
    <row r="81" spans="3:11">
      <c r="C81" s="5">
        <v>1</v>
      </c>
      <c r="D81" s="6">
        <v>0</v>
      </c>
      <c r="E81" s="6">
        <v>0</v>
      </c>
      <c r="F81" s="6">
        <v>1</v>
      </c>
      <c r="G81" s="6">
        <v>0</v>
      </c>
      <c r="H81" s="6">
        <v>0</v>
      </c>
      <c r="I81" s="6">
        <v>0</v>
      </c>
      <c r="J81" s="7">
        <v>0</v>
      </c>
    </row>
    <row r="82" spans="3:11">
      <c r="C82" s="5">
        <v>4</v>
      </c>
      <c r="D82" s="6">
        <v>1</v>
      </c>
      <c r="E82" s="6">
        <v>0</v>
      </c>
      <c r="F82" s="6">
        <v>0</v>
      </c>
      <c r="G82" s="6">
        <v>1</v>
      </c>
      <c r="H82" s="6">
        <v>0</v>
      </c>
      <c r="I82" s="6">
        <v>0</v>
      </c>
      <c r="J82" s="7">
        <v>0</v>
      </c>
    </row>
    <row r="83" spans="3:11">
      <c r="C83" s="5">
        <v>32</v>
      </c>
      <c r="D83" s="6">
        <v>4</v>
      </c>
      <c r="E83" s="6">
        <v>8</v>
      </c>
      <c r="F83" s="6">
        <v>0</v>
      </c>
      <c r="G83" s="6">
        <v>0</v>
      </c>
      <c r="H83" s="6">
        <v>1</v>
      </c>
      <c r="I83" s="6">
        <v>0</v>
      </c>
      <c r="J83" s="7">
        <v>0</v>
      </c>
    </row>
    <row r="84" spans="3:11">
      <c r="C84" s="5">
        <v>22</v>
      </c>
      <c r="D84" s="6">
        <v>0</v>
      </c>
      <c r="E84" s="6">
        <v>8</v>
      </c>
      <c r="F84" s="6">
        <v>6</v>
      </c>
      <c r="G84" s="6">
        <v>0</v>
      </c>
      <c r="H84" s="6">
        <v>0</v>
      </c>
      <c r="I84" s="6">
        <v>1</v>
      </c>
      <c r="J84" s="7">
        <v>0</v>
      </c>
    </row>
    <row r="85" spans="3:11">
      <c r="C85" s="8">
        <v>10</v>
      </c>
      <c r="D85" s="9">
        <v>0</v>
      </c>
      <c r="E85" s="9">
        <v>0</v>
      </c>
      <c r="F85" s="9">
        <v>10</v>
      </c>
      <c r="G85" s="9">
        <v>0</v>
      </c>
      <c r="H85" s="9">
        <v>0</v>
      </c>
      <c r="I85" s="9">
        <v>0</v>
      </c>
      <c r="J85" s="10">
        <v>1</v>
      </c>
    </row>
    <row r="90" spans="3:11">
      <c r="G90" s="38" t="s">
        <v>17</v>
      </c>
    </row>
    <row r="92" spans="3:11" ht="21">
      <c r="C92" s="35" t="s">
        <v>12</v>
      </c>
      <c r="D92" s="35"/>
      <c r="E92" s="36"/>
      <c r="G92" s="16" t="s">
        <v>11</v>
      </c>
      <c r="H92" s="16"/>
      <c r="I92" s="16"/>
      <c r="J92" s="16" t="s">
        <v>10</v>
      </c>
      <c r="K92" s="31"/>
    </row>
    <row r="95" spans="3:11">
      <c r="C95" s="23" t="s">
        <v>0</v>
      </c>
      <c r="D95" s="62">
        <v>60</v>
      </c>
      <c r="G95" s="26" t="s">
        <v>0</v>
      </c>
      <c r="H95" s="59">
        <f t="array" ref="H95:H102">MMULT(C78:J85,D95:D102)</f>
        <v>60</v>
      </c>
    </row>
    <row r="96" spans="3:11">
      <c r="C96" s="24" t="s">
        <v>1</v>
      </c>
      <c r="D96" s="63">
        <v>40</v>
      </c>
      <c r="G96" s="27" t="s">
        <v>1</v>
      </c>
      <c r="H96" s="60">
        <v>280</v>
      </c>
    </row>
    <row r="97" spans="3:10">
      <c r="C97" s="24" t="s">
        <v>2</v>
      </c>
      <c r="D97" s="63">
        <v>0</v>
      </c>
      <c r="G97" s="27" t="s">
        <v>2</v>
      </c>
      <c r="H97" s="60">
        <v>120</v>
      </c>
    </row>
    <row r="98" spans="3:10">
      <c r="C98" s="24" t="s">
        <v>3</v>
      </c>
      <c r="D98" s="63">
        <v>0</v>
      </c>
      <c r="G98" s="27" t="s">
        <v>3</v>
      </c>
      <c r="H98" s="60">
        <v>60</v>
      </c>
    </row>
    <row r="99" spans="3:10">
      <c r="C99" s="24" t="s">
        <v>6</v>
      </c>
      <c r="D99" s="63">
        <v>0</v>
      </c>
      <c r="G99" s="27" t="s">
        <v>6</v>
      </c>
      <c r="H99" s="60">
        <v>280</v>
      </c>
    </row>
    <row r="100" spans="3:10">
      <c r="C100" s="24" t="s">
        <v>70</v>
      </c>
      <c r="D100" s="63">
        <v>0</v>
      </c>
      <c r="G100" s="27" t="s">
        <v>70</v>
      </c>
      <c r="H100" s="60">
        <v>2080</v>
      </c>
    </row>
    <row r="101" spans="3:10" ht="21">
      <c r="C101" s="24" t="s">
        <v>5</v>
      </c>
      <c r="D101" s="63">
        <v>100</v>
      </c>
      <c r="G101" s="27" t="s">
        <v>5</v>
      </c>
      <c r="H101" s="60">
        <v>1420</v>
      </c>
      <c r="J101" s="15"/>
    </row>
    <row r="102" spans="3:10">
      <c r="C102" s="25" t="s">
        <v>4</v>
      </c>
      <c r="D102" s="64">
        <v>0</v>
      </c>
      <c r="G102" s="28" t="s">
        <v>4</v>
      </c>
      <c r="H102" s="61">
        <v>600</v>
      </c>
    </row>
  </sheetData>
  <mergeCells count="1">
    <mergeCell ref="A4:D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K47"/>
  <sheetViews>
    <sheetView topLeftCell="A25" workbookViewId="0">
      <selection activeCell="F43" sqref="F43"/>
    </sheetView>
  </sheetViews>
  <sheetFormatPr baseColWidth="10" defaultRowHeight="15"/>
  <cols>
    <col min="1" max="1" width="14.5703125" customWidth="1"/>
    <col min="2" max="2" width="12.85546875" bestFit="1" customWidth="1"/>
    <col min="6" max="6" width="12.85546875" bestFit="1" customWidth="1"/>
    <col min="10" max="10" width="7.42578125" customWidth="1"/>
  </cols>
  <sheetData>
    <row r="4" spans="1:11" ht="10.5" customHeight="1"/>
    <row r="5" spans="1:11" ht="18.75" customHeight="1">
      <c r="A5" s="134" t="s">
        <v>52</v>
      </c>
      <c r="B5" s="134"/>
      <c r="C5" s="134"/>
      <c r="D5" s="134"/>
      <c r="E5" s="135"/>
      <c r="F5" s="136"/>
      <c r="G5" s="105"/>
      <c r="H5" s="135" t="s">
        <v>53</v>
      </c>
      <c r="I5" s="136"/>
      <c r="J5" s="104"/>
      <c r="K5" s="104"/>
    </row>
    <row r="6" spans="1:11">
      <c r="A6" s="137" t="s">
        <v>50</v>
      </c>
      <c r="B6" s="137"/>
      <c r="C6" s="137"/>
      <c r="D6" s="137"/>
      <c r="E6" s="138" t="s">
        <v>51</v>
      </c>
      <c r="F6" s="138"/>
      <c r="G6" s="138"/>
      <c r="H6" s="138"/>
      <c r="I6" s="138"/>
      <c r="J6" s="138"/>
      <c r="K6" s="104"/>
    </row>
    <row r="7" spans="1:11" ht="23.25">
      <c r="C7" s="141" t="s">
        <v>8</v>
      </c>
      <c r="D7" s="141"/>
      <c r="E7" s="141"/>
      <c r="F7" s="141"/>
      <c r="G7" s="141"/>
      <c r="J7" s="37"/>
    </row>
    <row r="8" spans="1:11" ht="23.25">
      <c r="C8" s="39"/>
      <c r="D8" s="39"/>
      <c r="E8" s="39"/>
      <c r="F8" s="39"/>
      <c r="G8" s="39"/>
      <c r="J8" s="37"/>
    </row>
    <row r="9" spans="1:11" ht="23.25">
      <c r="A9" s="134"/>
      <c r="B9" s="134"/>
      <c r="C9" s="134"/>
      <c r="D9" s="134"/>
      <c r="E9" s="134"/>
      <c r="F9" s="134"/>
      <c r="G9" s="39"/>
      <c r="J9" s="37"/>
    </row>
    <row r="10" spans="1:11">
      <c r="B10" s="1"/>
      <c r="C10" s="1"/>
      <c r="D10" s="1"/>
      <c r="E10" s="1"/>
      <c r="G10" s="1"/>
    </row>
    <row r="11" spans="1:11">
      <c r="A11" s="38" t="s">
        <v>46</v>
      </c>
      <c r="G11" s="1"/>
      <c r="H11" s="1"/>
    </row>
    <row r="12" spans="1:11">
      <c r="B12" s="1"/>
    </row>
    <row r="13" spans="1:11">
      <c r="B13" s="1"/>
    </row>
    <row r="14" spans="1:11">
      <c r="B14" s="1"/>
    </row>
    <row r="15" spans="1:11">
      <c r="B15" s="1"/>
    </row>
    <row r="16" spans="1:11">
      <c r="B16" s="1"/>
    </row>
    <row r="17" spans="1:11" ht="15.75">
      <c r="B17" s="1"/>
      <c r="D17" s="67">
        <v>4</v>
      </c>
      <c r="E17" s="67">
        <v>2</v>
      </c>
      <c r="F17" s="68">
        <v>1</v>
      </c>
      <c r="G17" s="69"/>
    </row>
    <row r="18" spans="1:11" ht="18">
      <c r="B18" s="1"/>
      <c r="D18" s="70" t="s">
        <v>0</v>
      </c>
    </row>
    <row r="19" spans="1:11" ht="18">
      <c r="B19" s="1"/>
      <c r="D19" s="70">
        <v>60</v>
      </c>
    </row>
    <row r="20" spans="1:11">
      <c r="B20" s="1"/>
    </row>
    <row r="21" spans="1:11">
      <c r="B21" s="1"/>
    </row>
    <row r="22" spans="1:11">
      <c r="B22" s="1"/>
    </row>
    <row r="23" spans="1:11">
      <c r="B23" s="34"/>
    </row>
    <row r="24" spans="1:11" ht="15.75">
      <c r="B24" s="1"/>
      <c r="C24" s="67">
        <v>1</v>
      </c>
      <c r="D24" s="67">
        <v>4</v>
      </c>
      <c r="E24" s="67">
        <v>8</v>
      </c>
      <c r="F24" s="67">
        <v>8</v>
      </c>
      <c r="G24" s="67">
        <v>6</v>
      </c>
      <c r="H24" s="67">
        <v>10</v>
      </c>
    </row>
    <row r="25" spans="1:11">
      <c r="B25" s="1"/>
    </row>
    <row r="26" spans="1:11">
      <c r="B26" s="1"/>
    </row>
    <row r="27" spans="1:11">
      <c r="B27" s="1"/>
    </row>
    <row r="32" spans="1:11">
      <c r="A32" s="71" t="s">
        <v>27</v>
      </c>
      <c r="B32" s="72" t="s">
        <v>28</v>
      </c>
      <c r="C32" s="72" t="s">
        <v>29</v>
      </c>
      <c r="D32" s="72" t="s">
        <v>30</v>
      </c>
      <c r="E32" s="73" t="s">
        <v>31</v>
      </c>
      <c r="F32" s="72" t="s">
        <v>32</v>
      </c>
      <c r="G32" s="72" t="s">
        <v>33</v>
      </c>
      <c r="H32" s="72" t="s">
        <v>34</v>
      </c>
      <c r="I32" s="72"/>
      <c r="J32" s="72" t="s">
        <v>35</v>
      </c>
      <c r="K32" s="74"/>
    </row>
    <row r="33" spans="1:11">
      <c r="A33" s="75" t="s">
        <v>36</v>
      </c>
      <c r="B33" s="76" t="s">
        <v>37</v>
      </c>
      <c r="C33" s="76" t="s">
        <v>38</v>
      </c>
      <c r="D33" s="76" t="s">
        <v>38</v>
      </c>
      <c r="E33" s="77" t="s">
        <v>38</v>
      </c>
      <c r="F33" s="76" t="s">
        <v>39</v>
      </c>
      <c r="G33" s="76" t="s">
        <v>40</v>
      </c>
      <c r="H33" s="76" t="s">
        <v>41</v>
      </c>
      <c r="I33" s="76"/>
      <c r="J33" s="76" t="s">
        <v>42</v>
      </c>
      <c r="K33" s="78"/>
    </row>
    <row r="34" spans="1:11">
      <c r="A34" s="75"/>
      <c r="B34" s="76"/>
      <c r="C34" s="76"/>
      <c r="D34" s="76"/>
      <c r="E34" s="77"/>
      <c r="F34" s="76" t="s">
        <v>43</v>
      </c>
      <c r="G34" s="76"/>
      <c r="H34" s="76" t="s">
        <v>44</v>
      </c>
      <c r="I34" s="76"/>
      <c r="J34" s="76" t="s">
        <v>45</v>
      </c>
      <c r="K34" s="78"/>
    </row>
    <row r="35" spans="1:11">
      <c r="A35" s="79">
        <v>1</v>
      </c>
      <c r="B35" s="80" t="s">
        <v>0</v>
      </c>
      <c r="C35" s="80">
        <v>60</v>
      </c>
      <c r="D35" s="80">
        <v>0</v>
      </c>
      <c r="E35" s="81">
        <v>60</v>
      </c>
      <c r="F35" s="82" t="s">
        <v>1</v>
      </c>
      <c r="G35" s="83">
        <v>4</v>
      </c>
      <c r="H35" s="84"/>
      <c r="I35" s="80">
        <f>$E$35*G35</f>
        <v>240</v>
      </c>
      <c r="J35" s="84"/>
      <c r="K35" s="85">
        <f>I35</f>
        <v>240</v>
      </c>
    </row>
    <row r="36" spans="1:11">
      <c r="A36" s="86"/>
      <c r="B36" s="87"/>
      <c r="C36" s="87"/>
      <c r="D36" s="87"/>
      <c r="E36" s="88"/>
      <c r="F36" s="89" t="s">
        <v>2</v>
      </c>
      <c r="G36" s="90">
        <v>2</v>
      </c>
      <c r="H36" s="91"/>
      <c r="I36" s="87">
        <f>$E$35*G36</f>
        <v>120</v>
      </c>
      <c r="J36" s="91"/>
      <c r="K36" s="92">
        <f t="shared" ref="K36:K37" si="0">I36</f>
        <v>120</v>
      </c>
    </row>
    <row r="37" spans="1:11">
      <c r="A37" s="86"/>
      <c r="B37" s="87"/>
      <c r="C37" s="87"/>
      <c r="D37" s="87"/>
      <c r="E37" s="93"/>
      <c r="F37" s="89" t="s">
        <v>3</v>
      </c>
      <c r="G37" s="90">
        <v>1</v>
      </c>
      <c r="H37" s="91"/>
      <c r="I37" s="94">
        <f>$E$35*G37</f>
        <v>60</v>
      </c>
      <c r="J37" s="91"/>
      <c r="K37" s="92">
        <f t="shared" si="0"/>
        <v>60</v>
      </c>
    </row>
    <row r="38" spans="1:11">
      <c r="A38" s="79">
        <v>2</v>
      </c>
      <c r="B38" s="80" t="s">
        <v>1</v>
      </c>
      <c r="C38" s="80">
        <v>40</v>
      </c>
      <c r="D38" s="80">
        <f>K35</f>
        <v>240</v>
      </c>
      <c r="E38" s="88">
        <f>D38</f>
        <v>240</v>
      </c>
      <c r="F38" s="80" t="s">
        <v>6</v>
      </c>
      <c r="G38" s="83">
        <v>1</v>
      </c>
      <c r="H38" s="84"/>
      <c r="I38" s="85">
        <f>$E$38*G38</f>
        <v>240</v>
      </c>
      <c r="J38" s="84"/>
      <c r="K38" s="95">
        <f>I38</f>
        <v>240</v>
      </c>
    </row>
    <row r="39" spans="1:11">
      <c r="A39" s="86"/>
      <c r="B39" s="87"/>
      <c r="C39" s="87"/>
      <c r="D39" s="87"/>
      <c r="E39" s="88"/>
      <c r="F39" s="89" t="s">
        <v>70</v>
      </c>
      <c r="G39" s="90">
        <v>4</v>
      </c>
      <c r="H39" s="91"/>
      <c r="I39" s="92">
        <f>$E$38*G39</f>
        <v>960</v>
      </c>
      <c r="J39" s="91"/>
      <c r="K39" s="96">
        <f t="shared" ref="K39:K43" si="1">I39</f>
        <v>960</v>
      </c>
    </row>
    <row r="40" spans="1:11">
      <c r="A40" s="86"/>
      <c r="B40" s="89" t="s">
        <v>2</v>
      </c>
      <c r="C40" s="87">
        <v>0</v>
      </c>
      <c r="D40" s="87">
        <f>K36</f>
        <v>120</v>
      </c>
      <c r="E40" s="88">
        <f t="shared" ref="E40:E42" si="2">D40</f>
        <v>120</v>
      </c>
      <c r="F40" s="89" t="s">
        <v>70</v>
      </c>
      <c r="G40" s="90">
        <v>8</v>
      </c>
      <c r="H40" s="91"/>
      <c r="I40" s="92">
        <f>$E$40*G40</f>
        <v>960</v>
      </c>
      <c r="J40" s="91"/>
      <c r="K40" s="96">
        <f t="shared" si="1"/>
        <v>960</v>
      </c>
    </row>
    <row r="41" spans="1:11">
      <c r="A41" s="86"/>
      <c r="B41" s="89"/>
      <c r="C41" s="87"/>
      <c r="D41" s="87"/>
      <c r="E41" s="88"/>
      <c r="F41" s="89" t="s">
        <v>5</v>
      </c>
      <c r="G41" s="90">
        <v>8</v>
      </c>
      <c r="H41" s="91"/>
      <c r="I41" s="92">
        <f>$E$40*G41</f>
        <v>960</v>
      </c>
      <c r="J41" s="91"/>
      <c r="K41" s="96">
        <f t="shared" si="1"/>
        <v>960</v>
      </c>
    </row>
    <row r="42" spans="1:11">
      <c r="A42" s="86"/>
      <c r="B42" s="87" t="s">
        <v>3</v>
      </c>
      <c r="C42" s="87">
        <v>0</v>
      </c>
      <c r="D42" s="87">
        <f>K37</f>
        <v>60</v>
      </c>
      <c r="E42" s="88">
        <f t="shared" si="2"/>
        <v>60</v>
      </c>
      <c r="F42" s="89" t="s">
        <v>5</v>
      </c>
      <c r="G42" s="90">
        <v>6</v>
      </c>
      <c r="H42" s="91"/>
      <c r="I42" s="92">
        <f>$E$42*G42</f>
        <v>360</v>
      </c>
      <c r="J42" s="91"/>
      <c r="K42" s="96">
        <f t="shared" si="1"/>
        <v>360</v>
      </c>
    </row>
    <row r="43" spans="1:11">
      <c r="A43" s="97"/>
      <c r="B43" s="94"/>
      <c r="C43" s="94"/>
      <c r="D43" s="94"/>
      <c r="E43" s="93"/>
      <c r="F43" s="94" t="s">
        <v>4</v>
      </c>
      <c r="G43" s="98">
        <v>10</v>
      </c>
      <c r="H43" s="99"/>
      <c r="I43" s="100">
        <f>$E$42*G43</f>
        <v>600</v>
      </c>
      <c r="J43" s="99"/>
      <c r="K43" s="101">
        <f t="shared" si="1"/>
        <v>600</v>
      </c>
    </row>
    <row r="44" spans="1:11">
      <c r="A44" s="79">
        <v>3</v>
      </c>
      <c r="B44" s="102" t="s">
        <v>6</v>
      </c>
      <c r="C44" s="80">
        <v>0</v>
      </c>
      <c r="D44" s="80">
        <f>K38</f>
        <v>240</v>
      </c>
      <c r="E44" s="81">
        <f>C44+D44</f>
        <v>240</v>
      </c>
      <c r="F44" s="87"/>
      <c r="G44" s="87"/>
      <c r="H44" s="87"/>
      <c r="I44" s="87"/>
      <c r="J44" s="87"/>
      <c r="K44" s="87"/>
    </row>
    <row r="45" spans="1:11">
      <c r="A45" s="91"/>
      <c r="B45" s="103" t="s">
        <v>70</v>
      </c>
      <c r="C45" s="87">
        <v>0</v>
      </c>
      <c r="D45" s="87">
        <f>K39+K40</f>
        <v>1920</v>
      </c>
      <c r="E45" s="88">
        <f t="shared" ref="E45:E47" si="3">C45+D45</f>
        <v>1920</v>
      </c>
      <c r="F45" s="87"/>
      <c r="G45" s="87"/>
      <c r="H45" s="87"/>
      <c r="I45" s="87"/>
      <c r="J45" s="87"/>
      <c r="K45" s="87"/>
    </row>
    <row r="46" spans="1:11">
      <c r="A46" s="91"/>
      <c r="B46" s="103" t="s">
        <v>47</v>
      </c>
      <c r="C46" s="87">
        <v>100</v>
      </c>
      <c r="D46" s="87">
        <f>K41+K42</f>
        <v>1320</v>
      </c>
      <c r="E46" s="88">
        <f t="shared" si="3"/>
        <v>1420</v>
      </c>
      <c r="F46" s="87"/>
      <c r="G46" s="104"/>
      <c r="H46" s="104"/>
      <c r="I46" s="104"/>
      <c r="J46" s="104"/>
      <c r="K46" s="104"/>
    </row>
    <row r="47" spans="1:11">
      <c r="A47" s="99"/>
      <c r="B47" s="94" t="s">
        <v>4</v>
      </c>
      <c r="C47" s="94">
        <v>0</v>
      </c>
      <c r="D47" s="94">
        <f>K43</f>
        <v>600</v>
      </c>
      <c r="E47" s="93">
        <f t="shared" si="3"/>
        <v>600</v>
      </c>
      <c r="F47" s="87"/>
      <c r="G47" s="104"/>
      <c r="H47" s="104"/>
      <c r="I47" s="104"/>
      <c r="J47" s="104"/>
      <c r="K47" s="104"/>
    </row>
  </sheetData>
  <mergeCells count="8">
    <mergeCell ref="H5:I5"/>
    <mergeCell ref="A6:D6"/>
    <mergeCell ref="E6:J6"/>
    <mergeCell ref="C7:G7"/>
    <mergeCell ref="A9:B9"/>
    <mergeCell ref="C9:F9"/>
    <mergeCell ref="A5:D5"/>
    <mergeCell ref="E5:F5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5"/>
  <sheetViews>
    <sheetView showGridLines="0" tabSelected="1" topLeftCell="A18" zoomScale="120" zoomScaleNormal="120" workbookViewId="0">
      <selection activeCell="K33" sqref="K33"/>
    </sheetView>
  </sheetViews>
  <sheetFormatPr baseColWidth="10" defaultRowHeight="15"/>
  <cols>
    <col min="7" max="7" width="12" customWidth="1"/>
    <col min="10" max="10" width="12.85546875" bestFit="1" customWidth="1"/>
    <col min="11" max="11" width="31.28515625" customWidth="1"/>
  </cols>
  <sheetData>
    <row r="1" spans="1:12" ht="23.25">
      <c r="A1" s="104"/>
      <c r="B1" s="104"/>
      <c r="C1" s="105" t="s">
        <v>8</v>
      </c>
      <c r="D1" s="105"/>
      <c r="E1" s="105"/>
      <c r="F1" s="105"/>
      <c r="G1" s="105"/>
      <c r="H1" s="104"/>
      <c r="J1" s="37"/>
    </row>
    <row r="2" spans="1:12" ht="23.25">
      <c r="A2" s="104"/>
      <c r="B2" s="104"/>
      <c r="C2" s="105"/>
      <c r="D2" s="107" t="s">
        <v>48</v>
      </c>
      <c r="E2" s="107"/>
      <c r="F2" s="107"/>
      <c r="G2" s="105"/>
      <c r="H2" s="104"/>
      <c r="J2" s="37"/>
    </row>
    <row r="3" spans="1:12">
      <c r="A3" s="104"/>
      <c r="B3" s="108"/>
      <c r="C3" s="108"/>
      <c r="D3" s="108"/>
      <c r="E3" s="108"/>
      <c r="F3" s="104"/>
      <c r="G3" s="104"/>
      <c r="H3" s="104"/>
    </row>
    <row r="4" spans="1:12">
      <c r="A4" s="104"/>
      <c r="B4" s="108"/>
      <c r="C4" s="104"/>
      <c r="D4" s="104"/>
      <c r="E4" s="104"/>
      <c r="F4" s="104"/>
      <c r="G4" s="104"/>
      <c r="H4" s="104"/>
    </row>
    <row r="5" spans="1:12" ht="19.5" customHeight="1">
      <c r="A5" s="56" t="s">
        <v>52</v>
      </c>
      <c r="B5" s="56"/>
      <c r="C5" s="56"/>
      <c r="D5" s="56"/>
      <c r="E5" s="56"/>
      <c r="F5" s="109"/>
      <c r="G5" s="105"/>
      <c r="H5" s="56" t="s">
        <v>53</v>
      </c>
      <c r="I5" s="45"/>
    </row>
    <row r="6" spans="1:12">
      <c r="A6" s="57" t="s">
        <v>50</v>
      </c>
      <c r="B6" s="57"/>
      <c r="C6" s="57"/>
      <c r="D6" s="110"/>
      <c r="E6" s="57"/>
      <c r="F6" s="58" t="s">
        <v>51</v>
      </c>
      <c r="G6" s="58"/>
      <c r="H6" s="58"/>
      <c r="I6" s="58"/>
      <c r="J6" s="58"/>
      <c r="K6" s="45"/>
    </row>
    <row r="7" spans="1:12">
      <c r="A7" s="104"/>
      <c r="B7" s="104"/>
      <c r="C7" s="104"/>
      <c r="D7" s="104"/>
      <c r="E7" s="104"/>
      <c r="F7" s="104"/>
      <c r="G7" s="104"/>
      <c r="H7" s="104"/>
      <c r="K7" s="45"/>
    </row>
    <row r="8" spans="1:12">
      <c r="A8" s="104"/>
      <c r="B8" s="104"/>
      <c r="C8" s="104"/>
      <c r="D8" s="104"/>
      <c r="E8" s="104"/>
      <c r="F8" s="104"/>
      <c r="G8" s="104"/>
      <c r="H8" s="104"/>
      <c r="L8" s="56"/>
    </row>
    <row r="9" spans="1:12" ht="23.25">
      <c r="A9" s="104"/>
      <c r="B9" s="104"/>
      <c r="C9" s="104"/>
      <c r="D9" s="104"/>
      <c r="E9" s="105" t="s">
        <v>8</v>
      </c>
      <c r="F9" s="105"/>
      <c r="G9" s="105"/>
      <c r="H9" s="105"/>
      <c r="I9" s="37"/>
      <c r="L9" s="37"/>
    </row>
    <row r="10" spans="1:12" ht="23.25">
      <c r="A10" s="104"/>
      <c r="B10" s="104"/>
      <c r="C10" s="104"/>
      <c r="D10" s="104"/>
      <c r="E10" s="106"/>
      <c r="F10" s="106"/>
      <c r="G10" s="106"/>
      <c r="H10" s="106"/>
      <c r="I10" s="42"/>
      <c r="L10" s="37"/>
    </row>
    <row r="11" spans="1:12">
      <c r="A11" s="104"/>
      <c r="B11" s="104"/>
      <c r="C11" s="134"/>
      <c r="D11" s="134"/>
      <c r="E11" s="134"/>
      <c r="F11" s="134"/>
      <c r="G11" s="134"/>
      <c r="H11" s="134"/>
    </row>
    <row r="12" spans="1:12">
      <c r="A12" s="111" t="s">
        <v>15</v>
      </c>
      <c r="B12" s="104"/>
      <c r="C12" s="134"/>
      <c r="D12" s="134"/>
      <c r="E12" s="134"/>
      <c r="F12" s="134"/>
      <c r="G12" s="135"/>
      <c r="H12" s="142"/>
    </row>
    <row r="13" spans="1:12">
      <c r="A13" s="104"/>
      <c r="B13" s="108"/>
      <c r="C13" s="104"/>
      <c r="D13" s="104"/>
      <c r="E13" s="104"/>
      <c r="F13" s="104"/>
      <c r="G13" s="104"/>
      <c r="H13" s="104"/>
    </row>
    <row r="14" spans="1:12">
      <c r="A14" s="104"/>
      <c r="B14" s="108"/>
      <c r="C14" s="104"/>
      <c r="D14" s="104"/>
      <c r="E14" s="104"/>
      <c r="F14" s="104"/>
      <c r="G14" s="104"/>
      <c r="H14" s="104"/>
    </row>
    <row r="15" spans="1:12">
      <c r="A15" s="104"/>
      <c r="B15" s="108"/>
      <c r="C15" s="104"/>
      <c r="D15" s="104"/>
      <c r="E15" s="104"/>
      <c r="F15" s="104"/>
      <c r="G15" s="104"/>
      <c r="H15" s="104"/>
    </row>
    <row r="16" spans="1:12">
      <c r="A16" s="104"/>
      <c r="B16" s="108"/>
      <c r="C16" s="104"/>
      <c r="D16" s="104"/>
      <c r="E16" s="104"/>
      <c r="F16" s="104"/>
      <c r="G16" s="104"/>
      <c r="H16" s="104"/>
    </row>
    <row r="17" spans="1:8" ht="15.75">
      <c r="A17" s="104"/>
      <c r="B17" s="108"/>
      <c r="C17" s="104"/>
      <c r="D17" s="67">
        <v>4</v>
      </c>
      <c r="E17" s="67">
        <v>2</v>
      </c>
      <c r="F17" s="68">
        <v>1</v>
      </c>
      <c r="G17" s="69"/>
      <c r="H17" s="104"/>
    </row>
    <row r="18" spans="1:8" ht="18">
      <c r="A18" s="104"/>
      <c r="B18" s="108"/>
      <c r="C18" s="104"/>
      <c r="D18" s="70" t="s">
        <v>0</v>
      </c>
      <c r="E18" s="104"/>
      <c r="F18" s="104"/>
      <c r="G18" s="104"/>
      <c r="H18" s="104"/>
    </row>
    <row r="19" spans="1:8" ht="18">
      <c r="A19" s="104"/>
      <c r="B19" s="108"/>
      <c r="C19" s="104"/>
      <c r="D19" s="70">
        <v>60</v>
      </c>
      <c r="E19" s="104"/>
      <c r="F19" s="104"/>
      <c r="G19" s="104"/>
      <c r="H19" s="104"/>
    </row>
    <row r="20" spans="1:8">
      <c r="A20" s="104"/>
      <c r="B20" s="108"/>
      <c r="C20" s="104"/>
      <c r="D20" s="104"/>
      <c r="E20" s="104"/>
      <c r="F20" s="104"/>
      <c r="G20" s="104"/>
      <c r="H20" s="104"/>
    </row>
    <row r="21" spans="1:8">
      <c r="A21" s="104"/>
      <c r="B21" s="108"/>
      <c r="C21" s="104"/>
      <c r="D21" s="104"/>
      <c r="E21" s="104"/>
      <c r="F21" s="104"/>
      <c r="G21" s="104"/>
      <c r="H21" s="104"/>
    </row>
    <row r="22" spans="1:8">
      <c r="A22" s="104"/>
      <c r="B22" s="108"/>
      <c r="C22" s="104"/>
      <c r="D22" s="104"/>
      <c r="E22" s="104"/>
      <c r="F22" s="104"/>
      <c r="G22" s="104"/>
      <c r="H22" s="104"/>
    </row>
    <row r="23" spans="1:8">
      <c r="A23" s="104"/>
      <c r="B23" s="112"/>
      <c r="C23" s="104"/>
      <c r="D23" s="104"/>
      <c r="E23" s="104"/>
      <c r="F23" s="104"/>
      <c r="G23" s="104"/>
      <c r="H23" s="104"/>
    </row>
    <row r="24" spans="1:8" ht="15.75">
      <c r="A24" s="104"/>
      <c r="B24" s="108"/>
      <c r="C24" s="67">
        <v>1</v>
      </c>
      <c r="D24" s="67">
        <v>4</v>
      </c>
      <c r="E24" s="67">
        <v>8</v>
      </c>
      <c r="F24" s="67">
        <v>8</v>
      </c>
      <c r="G24" s="67">
        <v>6</v>
      </c>
      <c r="H24" s="67">
        <v>10</v>
      </c>
    </row>
    <row r="25" spans="1:8">
      <c r="A25" s="104"/>
      <c r="B25" s="108"/>
      <c r="C25" s="104"/>
      <c r="D25" s="104"/>
      <c r="E25" s="104"/>
      <c r="F25" s="104"/>
      <c r="G25" s="104"/>
      <c r="H25" s="104"/>
    </row>
    <row r="26" spans="1:8">
      <c r="A26" s="104"/>
      <c r="B26" s="108"/>
      <c r="C26" s="104"/>
      <c r="D26" s="104"/>
      <c r="E26" s="104"/>
      <c r="F26" s="104"/>
      <c r="G26" s="104"/>
      <c r="H26" s="104"/>
    </row>
    <row r="27" spans="1:8">
      <c r="A27" s="104"/>
      <c r="B27" s="108"/>
      <c r="C27" s="104"/>
      <c r="D27" s="104"/>
      <c r="E27" s="104"/>
      <c r="F27" s="104"/>
      <c r="G27" s="104"/>
      <c r="H27" s="104"/>
    </row>
    <row r="28" spans="1:8">
      <c r="A28" s="104"/>
      <c r="B28" s="104"/>
      <c r="C28" s="104"/>
      <c r="D28" s="104"/>
      <c r="E28" s="104"/>
      <c r="F28" s="104"/>
      <c r="G28" s="104"/>
      <c r="H28" s="104"/>
    </row>
    <row r="29" spans="1:8">
      <c r="A29" s="104"/>
      <c r="B29" s="104"/>
      <c r="C29" s="104"/>
      <c r="D29" s="104"/>
      <c r="E29" s="104"/>
      <c r="F29" s="104"/>
      <c r="G29" s="104"/>
      <c r="H29" s="104"/>
    </row>
    <row r="30" spans="1:8">
      <c r="A30" s="104"/>
      <c r="B30" s="104"/>
      <c r="C30" s="104"/>
      <c r="D30" s="104"/>
      <c r="E30" s="104"/>
      <c r="F30" s="104"/>
      <c r="G30" s="104"/>
      <c r="H30" s="104"/>
    </row>
    <row r="31" spans="1:8" ht="23.25">
      <c r="A31" s="106"/>
      <c r="B31" s="111" t="s">
        <v>54</v>
      </c>
      <c r="C31" s="104"/>
      <c r="D31" s="105"/>
      <c r="E31" s="104"/>
      <c r="F31" s="104"/>
      <c r="G31" s="113" t="s">
        <v>26</v>
      </c>
      <c r="H31" s="104"/>
    </row>
    <row r="32" spans="1:8" ht="23.25">
      <c r="A32" s="114"/>
      <c r="B32" s="115"/>
      <c r="C32" s="115"/>
      <c r="D32" s="105"/>
      <c r="E32" s="104"/>
      <c r="F32" s="104"/>
      <c r="G32" s="104"/>
      <c r="H32" s="104"/>
    </row>
    <row r="33" spans="1:8">
      <c r="A33" s="104"/>
      <c r="B33" s="116" t="s">
        <v>0</v>
      </c>
      <c r="C33" s="117">
        <v>60</v>
      </c>
      <c r="D33" s="118"/>
      <c r="E33" s="119"/>
      <c r="F33" s="104"/>
      <c r="G33" s="120" t="s">
        <v>0</v>
      </c>
      <c r="H33" s="121">
        <f>C33</f>
        <v>60</v>
      </c>
    </row>
    <row r="34" spans="1:8">
      <c r="A34" s="104"/>
      <c r="B34" s="122" t="s">
        <v>1</v>
      </c>
      <c r="C34" s="123" t="s">
        <v>19</v>
      </c>
      <c r="D34" s="124"/>
      <c r="E34" s="125"/>
      <c r="F34" s="104"/>
      <c r="G34" s="126" t="s">
        <v>1</v>
      </c>
      <c r="H34" s="127">
        <f>40+4*H33</f>
        <v>280</v>
      </c>
    </row>
    <row r="35" spans="1:8">
      <c r="A35" s="104"/>
      <c r="B35" s="122" t="s">
        <v>2</v>
      </c>
      <c r="C35" s="123" t="s">
        <v>20</v>
      </c>
      <c r="D35" s="124"/>
      <c r="E35" s="125"/>
      <c r="F35" s="104"/>
      <c r="G35" s="126" t="s">
        <v>2</v>
      </c>
      <c r="H35" s="127">
        <f>2*H33</f>
        <v>120</v>
      </c>
    </row>
    <row r="36" spans="1:8">
      <c r="A36" s="104"/>
      <c r="B36" s="122" t="s">
        <v>3</v>
      </c>
      <c r="C36" s="123" t="s">
        <v>21</v>
      </c>
      <c r="D36" s="124"/>
      <c r="E36" s="125"/>
      <c r="F36" s="104"/>
      <c r="G36" s="126" t="s">
        <v>3</v>
      </c>
      <c r="H36" s="127">
        <f>1*H33</f>
        <v>60</v>
      </c>
    </row>
    <row r="37" spans="1:8">
      <c r="A37" s="104"/>
      <c r="B37" s="122" t="s">
        <v>18</v>
      </c>
      <c r="C37" s="123" t="s">
        <v>22</v>
      </c>
      <c r="D37" s="124"/>
      <c r="E37" s="125"/>
      <c r="F37" s="104"/>
      <c r="G37" s="126" t="s">
        <v>18</v>
      </c>
      <c r="H37" s="127">
        <f>1*H34</f>
        <v>280</v>
      </c>
    </row>
    <row r="38" spans="1:8">
      <c r="A38" s="104"/>
      <c r="B38" s="122" t="s">
        <v>70</v>
      </c>
      <c r="C38" s="123" t="s">
        <v>23</v>
      </c>
      <c r="D38" s="124"/>
      <c r="E38" s="125"/>
      <c r="F38" s="104"/>
      <c r="G38" s="126" t="s">
        <v>70</v>
      </c>
      <c r="H38" s="127">
        <f>4*H34+8*H35</f>
        <v>2080</v>
      </c>
    </row>
    <row r="39" spans="1:8">
      <c r="A39" s="104"/>
      <c r="B39" s="122" t="s">
        <v>5</v>
      </c>
      <c r="C39" s="123" t="s">
        <v>25</v>
      </c>
      <c r="D39" s="124"/>
      <c r="E39" s="125"/>
      <c r="F39" s="104"/>
      <c r="G39" s="126" t="s">
        <v>5</v>
      </c>
      <c r="H39" s="127">
        <f>100+8*H35+6*H36</f>
        <v>1420</v>
      </c>
    </row>
    <row r="40" spans="1:8">
      <c r="A40" s="104"/>
      <c r="B40" s="128" t="s">
        <v>4</v>
      </c>
      <c r="C40" s="129" t="s">
        <v>24</v>
      </c>
      <c r="D40" s="130"/>
      <c r="E40" s="131"/>
      <c r="F40" s="104"/>
      <c r="G40" s="132" t="s">
        <v>4</v>
      </c>
      <c r="H40" s="133">
        <f>10*H36</f>
        <v>600</v>
      </c>
    </row>
    <row r="41" spans="1:8">
      <c r="A41" s="104"/>
      <c r="B41" s="87"/>
      <c r="C41" s="104"/>
      <c r="D41" s="104"/>
      <c r="E41" s="104"/>
      <c r="F41" s="104"/>
      <c r="G41" s="104"/>
      <c r="H41" s="104"/>
    </row>
    <row r="42" spans="1:8">
      <c r="A42" s="104"/>
      <c r="B42" s="104"/>
      <c r="C42" s="104"/>
      <c r="D42" s="104"/>
      <c r="E42" s="104"/>
      <c r="F42" s="104"/>
      <c r="G42" s="104"/>
      <c r="H42" s="104"/>
    </row>
    <row r="43" spans="1:8">
      <c r="A43" s="104"/>
      <c r="B43" s="104"/>
      <c r="C43" s="104"/>
      <c r="D43" s="104"/>
      <c r="E43" s="104"/>
      <c r="F43" s="104"/>
      <c r="G43" s="104"/>
      <c r="H43" s="104"/>
    </row>
    <row r="44" spans="1:8">
      <c r="A44" s="104"/>
      <c r="B44" s="104"/>
      <c r="C44" s="104"/>
      <c r="D44" s="104"/>
      <c r="E44" s="104"/>
      <c r="F44" s="104"/>
      <c r="G44" s="104"/>
      <c r="H44" s="104"/>
    </row>
    <row r="45" spans="1:8">
      <c r="A45" s="104"/>
      <c r="B45" s="104"/>
      <c r="C45" s="104"/>
      <c r="D45" s="104"/>
      <c r="E45" s="104"/>
      <c r="F45" s="104"/>
      <c r="G45" s="104"/>
      <c r="H45" s="104"/>
    </row>
  </sheetData>
  <mergeCells count="4">
    <mergeCell ref="C11:D11"/>
    <mergeCell ref="E11:H11"/>
    <mergeCell ref="C12:F12"/>
    <mergeCell ref="G12:H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Definition</vt:lpstr>
      <vt:lpstr>Matrizenrechnung </vt:lpstr>
      <vt:lpstr>Lösungstabelle</vt:lpstr>
      <vt:lpstr>Gleichungsrechung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Dana</cp:lastModifiedBy>
  <dcterms:created xsi:type="dcterms:W3CDTF">2015-10-15T11:13:59Z</dcterms:created>
  <dcterms:modified xsi:type="dcterms:W3CDTF">2015-11-30T11:27:36Z</dcterms:modified>
</cp:coreProperties>
</file>