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1595" windowHeight="8445"/>
  </bookViews>
  <sheets>
    <sheet name="Maschinenstundensatz" sheetId="2" r:id="rId1"/>
  </sheets>
  <calcPr calcId="145621" concurrentCalc="0"/>
</workbook>
</file>

<file path=xl/calcChain.xml><?xml version="1.0" encoding="utf-8"?>
<calcChain xmlns="http://schemas.openxmlformats.org/spreadsheetml/2006/main">
  <c r="F45" i="2" l="1"/>
  <c r="N45" i="2"/>
  <c r="R45" i="2"/>
  <c r="F44" i="2"/>
  <c r="J44" i="2"/>
  <c r="N43" i="2"/>
  <c r="R43" i="2"/>
  <c r="J43" i="2"/>
  <c r="F43" i="2"/>
  <c r="F42" i="2"/>
  <c r="J42" i="2"/>
  <c r="N41" i="2"/>
  <c r="J41" i="2"/>
  <c r="F41" i="2"/>
  <c r="F40" i="2"/>
  <c r="J40" i="2"/>
  <c r="F39" i="2"/>
  <c r="J39" i="2"/>
  <c r="N46" i="2"/>
  <c r="J46" i="2"/>
  <c r="J48" i="2"/>
  <c r="F46" i="2"/>
  <c r="R41" i="2"/>
  <c r="R46" i="2"/>
  <c r="R48" i="2"/>
  <c r="H57" i="2"/>
</calcChain>
</file>

<file path=xl/sharedStrings.xml><?xml version="1.0" encoding="utf-8"?>
<sst xmlns="http://schemas.openxmlformats.org/spreadsheetml/2006/main" count="49" uniqueCount="47">
  <si>
    <t>Maschinenstundensatz</t>
  </si>
  <si>
    <t>Eingabefelder</t>
  </si>
  <si>
    <t>Ausgabefelder</t>
  </si>
  <si>
    <t>Angaben ohne Gewähr</t>
  </si>
  <si>
    <t xml:space="preserve">Die Maschinenstundensatzrechnung gehört zur Kostenträgerstückrechnung, sie wird vor allem </t>
  </si>
  <si>
    <t>in Unternehmen mit einer hohen Maschinenauslastung eingesetzt. Als Zuschlagsgrundlage dienen</t>
  </si>
  <si>
    <t xml:space="preserve">die Maschinenlaufstunden, also die Stunden, die die Maschine auch tatsächlich in Betrieb ist. </t>
  </si>
  <si>
    <t>Da für den Maschinenstundensatz nur die maschinenabhängigen Fertigungsgemeinkosten relevant</t>
  </si>
  <si>
    <t>sind, müssen zuächst die maschinenabhängigen von den maschinenunabhängigen Fertigungs-</t>
  </si>
  <si>
    <t xml:space="preserve">gemeinkosten (FGK) getrennt werden. Die maschinenabhängigen FGK werden wiederum in variable </t>
  </si>
  <si>
    <t>und fixe Kosten unterteilt, damit der Maschinenstundensatz leichter an eine veränderte Beschäftigung</t>
  </si>
  <si>
    <t>angepasst werden kann.</t>
  </si>
  <si>
    <t>maschinenabhängige Fertigungsgemeinkosten</t>
  </si>
  <si>
    <t>gesamt</t>
  </si>
  <si>
    <t>variabel</t>
  </si>
  <si>
    <t>variabel / Std</t>
  </si>
  <si>
    <t>fix</t>
  </si>
  <si>
    <t>Kostenart</t>
  </si>
  <si>
    <t>Maschinenlaufstunden:</t>
  </si>
  <si>
    <t>Stunden</t>
  </si>
  <si>
    <t>Ausgangsdaten</t>
  </si>
  <si>
    <t>kalk. Abschr.</t>
  </si>
  <si>
    <t>Maschine:</t>
  </si>
  <si>
    <t>CNC-Fräse TYP: XDF 123</t>
  </si>
  <si>
    <t>Vgl.: http://www.controllingportal.de/Fachinfo/Kostenrechnung/Maschinenstundensatzrechnung.html, Stand: 13.04.2014</t>
  </si>
  <si>
    <t>Vgl.: http://www.bilbuch.de/Skript/06Skript.html, Stand: 13.04.2014</t>
  </si>
  <si>
    <t>Wiederbeschaffungskosten:</t>
  </si>
  <si>
    <t>Platzkosten:</t>
  </si>
  <si>
    <t>Nutzungsdauer (Jahre):</t>
  </si>
  <si>
    <t>Zinssatz:</t>
  </si>
  <si>
    <t>Energiekosten:</t>
  </si>
  <si>
    <t>Autor: Steffen Cramer</t>
  </si>
  <si>
    <t>Energiekosten variabel zu:</t>
  </si>
  <si>
    <t>Wartungskosten:</t>
  </si>
  <si>
    <t>Wartungskosten variabel zu:</t>
  </si>
  <si>
    <t>Summe</t>
  </si>
  <si>
    <t>kalk. Zinsen</t>
  </si>
  <si>
    <t>Energiekosten</t>
  </si>
  <si>
    <t>Platzkosten</t>
  </si>
  <si>
    <t>Wartungskosten</t>
  </si>
  <si>
    <t>Werkzeugkosten</t>
  </si>
  <si>
    <t>Betriebsstoffe</t>
  </si>
  <si>
    <t>Betriebsstoffe (100% variabel)</t>
  </si>
  <si>
    <t>Maschinenstundensatz:</t>
  </si>
  <si>
    <t>Kosten je Stunde</t>
  </si>
  <si>
    <t>fix:</t>
  </si>
  <si>
    <t>variabel: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</si>
</sst>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4" fillId="0" borderId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/>
    <xf numFmtId="0" fontId="4" fillId="2" borderId="0" xfId="0" applyFont="1" applyFill="1"/>
    <xf numFmtId="0" fontId="3" fillId="3" borderId="0" xfId="3" applyFont="1" applyFill="1" applyBorder="1" applyAlignment="1">
      <alignment vertical="center"/>
    </xf>
    <xf numFmtId="0" fontId="6" fillId="4" borderId="0" xfId="0" applyFont="1" applyFill="1"/>
    <xf numFmtId="0" fontId="7" fillId="4" borderId="0" xfId="0" applyFont="1" applyFill="1"/>
    <xf numFmtId="0" fontId="8" fillId="5" borderId="0" xfId="0" applyFont="1" applyFill="1" applyAlignment="1"/>
    <xf numFmtId="0" fontId="3" fillId="5" borderId="0" xfId="0" applyFont="1" applyFill="1" applyAlignment="1">
      <alignment vertical="center"/>
    </xf>
    <xf numFmtId="0" fontId="8" fillId="5" borderId="0" xfId="0" applyFont="1" applyFill="1" applyAlignment="1" applyProtection="1">
      <alignment vertical="top" wrapText="1"/>
      <protection locked="0"/>
    </xf>
    <xf numFmtId="0" fontId="8" fillId="5" borderId="5" xfId="0" applyFont="1" applyFill="1" applyBorder="1" applyAlignment="1"/>
    <xf numFmtId="0" fontId="8" fillId="5" borderId="7" xfId="0" applyFont="1" applyFill="1" applyBorder="1" applyAlignment="1"/>
    <xf numFmtId="0" fontId="0" fillId="5" borderId="0" xfId="0" applyFill="1" applyBorder="1"/>
    <xf numFmtId="0" fontId="8" fillId="5" borderId="0" xfId="0" applyFont="1" applyFill="1" applyBorder="1" applyAlignment="1" applyProtection="1">
      <alignment vertical="top" wrapText="1"/>
      <protection locked="0"/>
    </xf>
    <xf numFmtId="0" fontId="8" fillId="5" borderId="0" xfId="0" applyFont="1" applyFill="1" applyAlignment="1">
      <alignment vertical="top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2" fillId="5" borderId="0" xfId="0" applyFont="1" applyFill="1" applyAlignment="1">
      <alignment horizontal="left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right"/>
    </xf>
    <xf numFmtId="0" fontId="4" fillId="6" borderId="14" xfId="0" applyFont="1" applyFill="1" applyBorder="1" applyAlignment="1">
      <alignment horizontal="right"/>
    </xf>
    <xf numFmtId="0" fontId="4" fillId="6" borderId="15" xfId="0" applyFont="1" applyFill="1" applyBorder="1" applyAlignment="1">
      <alignment horizontal="right"/>
    </xf>
    <xf numFmtId="164" fontId="4" fillId="6" borderId="13" xfId="0" applyNumberFormat="1" applyFont="1" applyFill="1" applyBorder="1" applyAlignment="1">
      <alignment horizontal="center"/>
    </xf>
    <xf numFmtId="164" fontId="4" fillId="6" borderId="14" xfId="0" applyNumberFormat="1" applyFont="1" applyFill="1" applyBorder="1" applyAlignment="1">
      <alignment horizontal="center"/>
    </xf>
    <xf numFmtId="164" fontId="4" fillId="6" borderId="15" xfId="0" applyNumberFormat="1" applyFont="1" applyFill="1" applyBorder="1" applyAlignment="1">
      <alignment horizontal="center"/>
    </xf>
    <xf numFmtId="9" fontId="4" fillId="6" borderId="13" xfId="1" applyFont="1" applyFill="1" applyBorder="1" applyAlignment="1">
      <alignment horizontal="right"/>
    </xf>
    <xf numFmtId="9" fontId="4" fillId="6" borderId="14" xfId="1" applyFont="1" applyFill="1" applyBorder="1" applyAlignment="1">
      <alignment horizontal="right"/>
    </xf>
    <xf numFmtId="9" fontId="4" fillId="6" borderId="15" xfId="1" applyFont="1" applyFill="1" applyBorder="1" applyAlignment="1">
      <alignment horizontal="right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5" borderId="11" xfId="0" applyFont="1" applyFill="1" applyBorder="1" applyAlignment="1" applyProtection="1">
      <alignment horizontal="center" vertical="top" wrapText="1"/>
      <protection locked="0"/>
    </xf>
    <xf numFmtId="164" fontId="11" fillId="7" borderId="16" xfId="0" applyNumberFormat="1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164" fontId="8" fillId="7" borderId="13" xfId="0" applyNumberFormat="1" applyFont="1" applyFill="1" applyBorder="1" applyAlignment="1" applyProtection="1">
      <alignment horizontal="center" vertical="top" wrapText="1"/>
      <protection locked="0"/>
    </xf>
    <xf numFmtId="0" fontId="8" fillId="7" borderId="14" xfId="0" applyFont="1" applyFill="1" applyBorder="1" applyAlignment="1" applyProtection="1">
      <alignment horizontal="center" vertical="top" wrapText="1"/>
      <protection locked="0"/>
    </xf>
    <xf numFmtId="0" fontId="8" fillId="7" borderId="1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164" fontId="8" fillId="7" borderId="11" xfId="0" applyNumberFormat="1" applyFont="1" applyFill="1" applyBorder="1" applyAlignment="1" applyProtection="1">
      <alignment horizontal="center" vertical="top" wrapText="1"/>
      <protection locked="0"/>
    </xf>
    <xf numFmtId="0" fontId="8" fillId="7" borderId="11" xfId="0" applyFont="1" applyFill="1" applyBorder="1" applyAlignment="1" applyProtection="1">
      <alignment horizontal="center" vertical="top" wrapText="1"/>
      <protection locked="0"/>
    </xf>
    <xf numFmtId="0" fontId="8" fillId="7" borderId="17" xfId="0" applyFont="1" applyFill="1" applyBorder="1" applyAlignment="1" applyProtection="1">
      <alignment horizontal="center" vertical="top" wrapText="1"/>
      <protection locked="0"/>
    </xf>
    <xf numFmtId="164" fontId="11" fillId="7" borderId="11" xfId="0" applyNumberFormat="1" applyFont="1" applyFill="1" applyBorder="1" applyAlignment="1">
      <alignment horizontal="center"/>
    </xf>
    <xf numFmtId="0" fontId="2" fillId="6" borderId="0" xfId="0" applyFont="1" applyFill="1" applyAlignment="1">
      <alignment horizontal="left" vertical="center"/>
    </xf>
    <xf numFmtId="0" fontId="4" fillId="6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9" fillId="5" borderId="1" xfId="0" quotePrefix="1" applyFont="1" applyFill="1" applyBorder="1" applyAlignment="1" applyProtection="1">
      <alignment horizontal="center" vertical="center" wrapText="1"/>
    </xf>
    <xf numFmtId="0" fontId="9" fillId="5" borderId="2" xfId="0" quotePrefix="1" applyFont="1" applyFill="1" applyBorder="1" applyAlignment="1" applyProtection="1">
      <alignment horizontal="center" vertical="center" wrapText="1"/>
    </xf>
    <xf numFmtId="0" fontId="9" fillId="5" borderId="3" xfId="0" quotePrefix="1" applyFont="1" applyFill="1" applyBorder="1" applyAlignment="1" applyProtection="1">
      <alignment horizontal="center" vertical="center" wrapText="1"/>
    </xf>
    <xf numFmtId="0" fontId="9" fillId="5" borderId="4" xfId="0" quotePrefix="1" applyFont="1" applyFill="1" applyBorder="1" applyAlignment="1" applyProtection="1">
      <alignment horizontal="center" vertical="center" wrapText="1"/>
    </xf>
    <xf numFmtId="0" fontId="9" fillId="5" borderId="5" xfId="0" quotePrefix="1" applyFont="1" applyFill="1" applyBorder="1" applyAlignment="1" applyProtection="1">
      <alignment horizontal="center" vertical="center" wrapText="1"/>
    </xf>
    <xf numFmtId="0" fontId="9" fillId="5" borderId="6" xfId="0" quotePrefix="1" applyFont="1" applyFill="1" applyBorder="1" applyAlignment="1" applyProtection="1">
      <alignment horizontal="center" vertical="center" wrapText="1"/>
    </xf>
    <xf numFmtId="0" fontId="2" fillId="3" borderId="0" xfId="3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4" fillId="2" borderId="13" xfId="0" quotePrefix="1" applyFont="1" applyFill="1" applyBorder="1" applyAlignment="1">
      <alignment horizontal="left"/>
    </xf>
    <xf numFmtId="164" fontId="4" fillId="6" borderId="13" xfId="1" applyNumberFormat="1" applyFont="1" applyFill="1" applyBorder="1" applyAlignment="1">
      <alignment horizontal="right"/>
    </xf>
    <xf numFmtId="164" fontId="4" fillId="6" borderId="14" xfId="1" applyNumberFormat="1" applyFont="1" applyFill="1" applyBorder="1" applyAlignment="1">
      <alignment horizontal="right"/>
    </xf>
    <xf numFmtId="164" fontId="4" fillId="6" borderId="15" xfId="1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164" fontId="11" fillId="7" borderId="12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164" fontId="8" fillId="8" borderId="8" xfId="0" applyNumberFormat="1" applyFont="1" applyFill="1" applyBorder="1" applyAlignment="1" applyProtection="1">
      <alignment horizontal="center" vertical="top" wrapText="1"/>
      <protection locked="0"/>
    </xf>
    <xf numFmtId="0" fontId="8" fillId="8" borderId="9" xfId="0" applyFont="1" applyFill="1" applyBorder="1" applyAlignment="1" applyProtection="1">
      <alignment horizontal="center" vertical="top" wrapText="1"/>
      <protection locked="0"/>
    </xf>
    <xf numFmtId="0" fontId="8" fillId="8" borderId="10" xfId="0" applyFont="1" applyFill="1" applyBorder="1" applyAlignment="1" applyProtection="1">
      <alignment horizontal="center" vertical="top" wrapText="1"/>
      <protection locked="0"/>
    </xf>
    <xf numFmtId="0" fontId="11" fillId="5" borderId="8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0" fillId="5" borderId="8" xfId="0" applyFont="1" applyFill="1" applyBorder="1" applyAlignment="1" applyProtection="1">
      <alignment horizontal="center" vertical="top" wrapText="1"/>
      <protection locked="0"/>
    </xf>
    <xf numFmtId="0" fontId="10" fillId="5" borderId="9" xfId="0" applyFont="1" applyFill="1" applyBorder="1" applyAlignment="1" applyProtection="1">
      <alignment horizontal="center" vertical="top" wrapText="1"/>
      <protection locked="0"/>
    </xf>
    <xf numFmtId="0" fontId="10" fillId="5" borderId="10" xfId="0" applyFont="1" applyFill="1" applyBorder="1" applyAlignment="1" applyProtection="1">
      <alignment horizontal="center" vertical="top" wrapText="1"/>
      <protection locked="0"/>
    </xf>
  </cellXfs>
  <cellStyles count="4">
    <cellStyle name="Prozent" xfId="1" builtinId="5"/>
    <cellStyle name="Standard" xfId="0" builtinId="0"/>
    <cellStyle name="Standard 2" xfId="2"/>
    <cellStyle name="Standard 5" xfId="3"/>
  </cellStyles>
  <dxfs count="1">
    <dxf>
      <border>
        <left/>
        <right/>
        <top/>
        <bottom/>
      </border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H$34" max="30000" page="10" val="15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57150</xdr:rowOff>
    </xdr:from>
    <xdr:to>
      <xdr:col>21</xdr:col>
      <xdr:colOff>114300</xdr:colOff>
      <xdr:row>0</xdr:row>
      <xdr:rowOff>552450</xdr:rowOff>
    </xdr:to>
    <xdr:pic>
      <xdr:nvPicPr>
        <xdr:cNvPr id="211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5286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32</xdr:row>
          <xdr:rowOff>133350</xdr:rowOff>
        </xdr:from>
        <xdr:to>
          <xdr:col>12</xdr:col>
          <xdr:colOff>219075</xdr:colOff>
          <xdr:row>34</xdr:row>
          <xdr:rowOff>0</xdr:rowOff>
        </xdr:to>
        <xdr:sp macro="" textlink="">
          <xdr:nvSpPr>
            <xdr:cNvPr id="2116" name="Spinner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oneCellAnchor>
    <xdr:from>
      <xdr:col>1</xdr:col>
      <xdr:colOff>9524</xdr:colOff>
      <xdr:row>50</xdr:row>
      <xdr:rowOff>38100</xdr:rowOff>
    </xdr:from>
    <xdr:ext cx="5286375" cy="4433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47624" y="8115300"/>
              <a:ext cx="5286375" cy="443391"/>
            </a:xfrm>
            <a:prstGeom prst="rect">
              <a:avLst/>
            </a:prstGeom>
            <a:noFill/>
            <a:ln w="50800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/>
                      </a:rPr>
                      <m:t>𝑀𝑎𝑠𝑐h𝑖𝑛𝑒𝑛𝑠𝑡𝑢𝑛𝑑𝑒𝑛𝑠𝑎𝑡𝑧</m:t>
                    </m:r>
                    <m:r>
                      <a:rPr lang="de-DE" sz="1100" b="0" i="1">
                        <a:latin typeface="Cambria Math"/>
                        <a:ea typeface="Cambria Math"/>
                      </a:rPr>
                      <m:t>= </m:t>
                    </m:r>
                    <m:f>
                      <m:fPr>
                        <m:ctrlPr>
                          <a:rPr lang="de-DE" sz="1100" b="0" i="1">
                            <a:latin typeface="Cambria Math"/>
                            <a:ea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𝑚𝑎𝑠𝑐h𝑖𝑛𝑒𝑛𝑎𝑏h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ä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𝑛𝑔𝑖𝑔𝑒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𝐹𝑒𝑟𝑡𝑖𝑔𝑢𝑛𝑔𝑠𝑔𝑒𝑚𝑒𝑖𝑛𝑘𝑜𝑠𝑡𝑒𝑛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𝑀𝑎𝑠𝑐h𝑖𝑛𝑒𝑛𝑙𝑎𝑢𝑓𝑠𝑡𝑢𝑛𝑑𝑒𝑛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47624" y="8115300"/>
              <a:ext cx="5286375" cy="443391"/>
            </a:xfrm>
            <a:prstGeom prst="rect">
              <a:avLst/>
            </a:prstGeom>
            <a:noFill/>
            <a:ln w="50800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𝑀𝑎𝑠𝑐ℎ𝑖𝑛𝑒𝑛𝑠𝑡𝑢𝑛𝑑𝑒𝑛𝑠𝑎𝑡𝑧</a:t>
              </a:r>
              <a:r>
                <a:rPr lang="de-DE" sz="1100" b="0" i="0">
                  <a:latin typeface="Cambria Math"/>
                  <a:ea typeface="Cambria Math"/>
                </a:rPr>
                <a:t>=  (𝑚𝑎𝑠𝑐ℎ𝑖𝑛𝑒𝑛𝑎𝑏ℎä𝑛𝑔𝑖𝑔𝑒 𝐹𝑒𝑟𝑡𝑖𝑔𝑢𝑛𝑔𝑠𝑔𝑒𝑚𝑒𝑖𝑛𝑘𝑜𝑠𝑡𝑒𝑛)/𝑀𝑎𝑠𝑐ℎ𝑖𝑛𝑒𝑛𝑙𝑎𝑢𝑓𝑠𝑡𝑢𝑛𝑑𝑒𝑛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4"/>
  <sheetViews>
    <sheetView tabSelected="1" topLeftCell="A10" workbookViewId="0">
      <selection activeCell="Y17" sqref="Y17"/>
    </sheetView>
  </sheetViews>
  <sheetFormatPr baseColWidth="10" defaultRowHeight="12.75" x14ac:dyDescent="0.2"/>
  <cols>
    <col min="1" max="1" width="0.5703125" style="2" customWidth="1"/>
    <col min="2" max="22" width="4" style="2" customWidth="1"/>
    <col min="23" max="23" width="0.5703125" style="2" customWidth="1"/>
    <col min="24" max="16384" width="11.42578125" style="1"/>
  </cols>
  <sheetData>
    <row r="1" spans="1:23" ht="48" customHeight="1" x14ac:dyDescent="0.35">
      <c r="A1" s="7"/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</row>
    <row r="2" spans="1:23" x14ac:dyDescent="0.2">
      <c r="A2" s="7"/>
      <c r="B2" s="52" t="s">
        <v>1</v>
      </c>
      <c r="C2" s="52"/>
      <c r="D2" s="52"/>
      <c r="E2" s="52"/>
      <c r="F2" s="64" t="s">
        <v>2</v>
      </c>
      <c r="G2" s="65"/>
      <c r="H2" s="65"/>
      <c r="I2" s="4"/>
      <c r="J2" s="66" t="s">
        <v>3</v>
      </c>
      <c r="K2" s="67"/>
      <c r="L2" s="67"/>
      <c r="M2" s="67"/>
      <c r="N2" s="67"/>
      <c r="O2" s="67"/>
      <c r="P2" s="8"/>
      <c r="Q2" s="8"/>
      <c r="R2" s="8"/>
      <c r="S2" s="8"/>
      <c r="T2" s="8"/>
      <c r="U2" s="8"/>
      <c r="V2" s="7"/>
      <c r="W2" s="7"/>
    </row>
    <row r="3" spans="1:23" ht="12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2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3.5" customHeight="1" x14ac:dyDescent="0.2">
      <c r="A5" s="7"/>
      <c r="B5" s="58" t="s">
        <v>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/>
      <c r="W5" s="7"/>
    </row>
    <row r="6" spans="1:23" ht="13.5" customHeight="1" x14ac:dyDescent="0.2">
      <c r="A6" s="7"/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3"/>
      <c r="W6" s="7"/>
    </row>
    <row r="7" spans="1:23" s="3" customFormat="1" ht="12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3" customFormat="1" ht="12.75" customHeight="1" x14ac:dyDescent="0.2">
      <c r="A8" s="7"/>
      <c r="B8" s="1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3" customFormat="1" ht="12.75" customHeight="1" x14ac:dyDescent="0.2">
      <c r="A9" s="11"/>
      <c r="B9" s="14" t="s">
        <v>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7"/>
      <c r="W9" s="7"/>
    </row>
    <row r="10" spans="1:23" s="3" customFormat="1" ht="12.75" customHeight="1" x14ac:dyDescent="0.2">
      <c r="A10" s="7"/>
      <c r="B10" s="14" t="s">
        <v>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7"/>
      <c r="W10" s="7"/>
    </row>
    <row r="11" spans="1:23" s="3" customFormat="1" ht="12.75" customHeight="1" x14ac:dyDescent="0.2">
      <c r="A11" s="7"/>
      <c r="B11" s="7" t="s">
        <v>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7"/>
      <c r="W11" s="7"/>
    </row>
    <row r="12" spans="1:23" s="3" customFormat="1" ht="12.75" customHeight="1" x14ac:dyDescent="0.2">
      <c r="A12" s="7"/>
      <c r="B12" s="7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7"/>
      <c r="W12" s="7"/>
    </row>
    <row r="13" spans="1:23" s="3" customFormat="1" ht="12.75" customHeight="1" x14ac:dyDescent="0.2">
      <c r="A13" s="7"/>
      <c r="B13" s="12" t="s">
        <v>8</v>
      </c>
      <c r="C13" s="9"/>
      <c r="D13" s="9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9"/>
      <c r="S13" s="9"/>
      <c r="T13" s="9"/>
      <c r="U13" s="9"/>
      <c r="V13" s="7"/>
      <c r="W13" s="7"/>
    </row>
    <row r="14" spans="1:23" s="3" customFormat="1" ht="12.75" customHeight="1" x14ac:dyDescent="0.2">
      <c r="A14" s="7"/>
      <c r="B14" s="12" t="s">
        <v>9</v>
      </c>
      <c r="C14" s="9"/>
      <c r="D14" s="9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9"/>
      <c r="S14" s="9"/>
      <c r="T14" s="9"/>
      <c r="U14" s="9"/>
      <c r="V14" s="7"/>
      <c r="W14" s="7"/>
    </row>
    <row r="15" spans="1:23" s="3" customFormat="1" ht="12.75" customHeight="1" x14ac:dyDescent="0.2">
      <c r="A15" s="7"/>
      <c r="B15" s="12" t="s">
        <v>10</v>
      </c>
      <c r="C15" s="9"/>
      <c r="D15" s="9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9"/>
      <c r="S15" s="9"/>
      <c r="T15" s="9"/>
      <c r="U15" s="9"/>
      <c r="V15" s="7"/>
      <c r="W15" s="7"/>
    </row>
    <row r="16" spans="1:23" s="3" customFormat="1" ht="12.75" customHeight="1" x14ac:dyDescent="0.2">
      <c r="A16" s="7"/>
      <c r="B16" s="12" t="s">
        <v>11</v>
      </c>
      <c r="C16" s="9"/>
      <c r="D16" s="9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9"/>
      <c r="S16" s="9"/>
      <c r="T16" s="9"/>
      <c r="U16" s="9"/>
      <c r="V16" s="7"/>
      <c r="W16" s="7"/>
    </row>
    <row r="17" spans="1:23" s="3" customFormat="1" ht="12.75" customHeight="1" x14ac:dyDescent="0.2">
      <c r="A17" s="7"/>
      <c r="B17" s="12"/>
      <c r="C17" s="9"/>
      <c r="D17" s="9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9"/>
      <c r="S17" s="9"/>
      <c r="T17" s="9"/>
      <c r="U17" s="9"/>
      <c r="V17" s="7"/>
      <c r="W17" s="7"/>
    </row>
    <row r="18" spans="1:23" s="3" customFormat="1" ht="12.75" customHeight="1" thickBot="1" x14ac:dyDescent="0.25">
      <c r="A18" s="7"/>
      <c r="V18" s="7"/>
      <c r="W18" s="7"/>
    </row>
    <row r="19" spans="1:23" s="3" customFormat="1" ht="12.75" customHeight="1" thickBot="1" x14ac:dyDescent="0.25">
      <c r="A19" s="7"/>
      <c r="B19" s="18" t="s">
        <v>20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/>
      <c r="V19" s="7"/>
      <c r="W19" s="7"/>
    </row>
    <row r="20" spans="1:23" s="3" customFormat="1" ht="12.75" customHeight="1" thickBot="1" x14ac:dyDescent="0.25">
      <c r="A20" s="7"/>
      <c r="B20" s="18" t="s">
        <v>12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0"/>
      <c r="V20" s="7"/>
      <c r="W20" s="7"/>
    </row>
    <row r="21" spans="1:23" s="3" customFormat="1" ht="12.75" customHeight="1" x14ac:dyDescent="0.2">
      <c r="A21" s="7"/>
      <c r="B21" s="40" t="s">
        <v>22</v>
      </c>
      <c r="C21" s="41"/>
      <c r="D21" s="41"/>
      <c r="E21" s="41"/>
      <c r="F21" s="41"/>
      <c r="G21" s="41"/>
      <c r="H21" s="41"/>
      <c r="I21" s="41"/>
      <c r="J21" s="41"/>
      <c r="K21" s="42"/>
      <c r="L21" s="43" t="s">
        <v>23</v>
      </c>
      <c r="M21" s="44"/>
      <c r="N21" s="44"/>
      <c r="O21" s="44"/>
      <c r="P21" s="44"/>
      <c r="Q21" s="44"/>
      <c r="R21" s="44"/>
      <c r="S21" s="44"/>
      <c r="T21" s="44"/>
      <c r="U21" s="45"/>
      <c r="V21" s="7"/>
      <c r="W21" s="7"/>
    </row>
    <row r="22" spans="1:23" s="3" customFormat="1" ht="12.75" customHeight="1" x14ac:dyDescent="0.2">
      <c r="A22" s="7"/>
      <c r="B22" s="21" t="s">
        <v>26</v>
      </c>
      <c r="C22" s="22"/>
      <c r="D22" s="22"/>
      <c r="E22" s="22"/>
      <c r="F22" s="22"/>
      <c r="G22" s="22"/>
      <c r="H22" s="22"/>
      <c r="I22" s="22"/>
      <c r="J22" s="22"/>
      <c r="K22" s="23"/>
      <c r="L22" s="27">
        <v>180000</v>
      </c>
      <c r="M22" s="28"/>
      <c r="N22" s="28"/>
      <c r="O22" s="28"/>
      <c r="P22" s="28"/>
      <c r="Q22" s="28"/>
      <c r="R22" s="28"/>
      <c r="S22" s="28"/>
      <c r="T22" s="28"/>
      <c r="U22" s="29"/>
      <c r="V22" s="7"/>
      <c r="W22" s="7"/>
    </row>
    <row r="23" spans="1:23" s="3" customFormat="1" ht="12.75" customHeight="1" x14ac:dyDescent="0.2">
      <c r="A23" s="7"/>
      <c r="B23" s="21" t="s">
        <v>28</v>
      </c>
      <c r="C23" s="22"/>
      <c r="D23" s="22"/>
      <c r="E23" s="22"/>
      <c r="F23" s="22"/>
      <c r="G23" s="22"/>
      <c r="H23" s="22"/>
      <c r="I23" s="22"/>
      <c r="J23" s="22"/>
      <c r="K23" s="23"/>
      <c r="L23" s="24">
        <v>12</v>
      </c>
      <c r="M23" s="25"/>
      <c r="N23" s="25"/>
      <c r="O23" s="25"/>
      <c r="P23" s="25"/>
      <c r="Q23" s="25"/>
      <c r="R23" s="25"/>
      <c r="S23" s="25"/>
      <c r="T23" s="25"/>
      <c r="U23" s="26"/>
      <c r="V23" s="7"/>
      <c r="W23" s="7"/>
    </row>
    <row r="24" spans="1:23" s="3" customFormat="1" ht="12.75" customHeight="1" x14ac:dyDescent="0.2">
      <c r="A24" s="7"/>
      <c r="B24" s="21" t="s">
        <v>29</v>
      </c>
      <c r="C24" s="22"/>
      <c r="D24" s="22"/>
      <c r="E24" s="22"/>
      <c r="F24" s="22"/>
      <c r="G24" s="22"/>
      <c r="H24" s="22"/>
      <c r="I24" s="22"/>
      <c r="J24" s="22"/>
      <c r="K24" s="23"/>
      <c r="L24" s="30">
        <v>0.05</v>
      </c>
      <c r="M24" s="31"/>
      <c r="N24" s="31"/>
      <c r="O24" s="31"/>
      <c r="P24" s="31"/>
      <c r="Q24" s="31"/>
      <c r="R24" s="31"/>
      <c r="S24" s="31"/>
      <c r="T24" s="31"/>
      <c r="U24" s="32"/>
      <c r="V24" s="7"/>
      <c r="W24" s="7"/>
    </row>
    <row r="25" spans="1:23" s="3" customFormat="1" ht="12.75" customHeight="1" x14ac:dyDescent="0.2">
      <c r="A25" s="7"/>
      <c r="B25" s="21" t="s">
        <v>30</v>
      </c>
      <c r="C25" s="22"/>
      <c r="D25" s="22"/>
      <c r="E25" s="22"/>
      <c r="F25" s="22"/>
      <c r="G25" s="22"/>
      <c r="H25" s="22"/>
      <c r="I25" s="22"/>
      <c r="J25" s="22"/>
      <c r="K25" s="23"/>
      <c r="L25" s="27">
        <v>8000</v>
      </c>
      <c r="M25" s="28"/>
      <c r="N25" s="28"/>
      <c r="O25" s="28"/>
      <c r="P25" s="28"/>
      <c r="Q25" s="28"/>
      <c r="R25" s="28"/>
      <c r="S25" s="28"/>
      <c r="T25" s="28"/>
      <c r="U25" s="29"/>
      <c r="V25" s="7"/>
      <c r="W25" s="7"/>
    </row>
    <row r="26" spans="1:23" s="3" customFormat="1" ht="12.75" customHeight="1" x14ac:dyDescent="0.2">
      <c r="A26" s="7"/>
      <c r="B26" s="68" t="s">
        <v>32</v>
      </c>
      <c r="C26" s="22"/>
      <c r="D26" s="22"/>
      <c r="E26" s="22"/>
      <c r="F26" s="22"/>
      <c r="G26" s="22"/>
      <c r="H26" s="22"/>
      <c r="I26" s="22"/>
      <c r="J26" s="22"/>
      <c r="K26" s="23"/>
      <c r="L26" s="30">
        <v>0.3</v>
      </c>
      <c r="M26" s="31"/>
      <c r="N26" s="31"/>
      <c r="O26" s="31"/>
      <c r="P26" s="31"/>
      <c r="Q26" s="31"/>
      <c r="R26" s="31"/>
      <c r="S26" s="31"/>
      <c r="T26" s="31"/>
      <c r="U26" s="32"/>
      <c r="V26" s="7"/>
      <c r="W26" s="7"/>
    </row>
    <row r="27" spans="1:23" s="3" customFormat="1" ht="12.75" customHeight="1" x14ac:dyDescent="0.2">
      <c r="A27" s="7"/>
      <c r="B27" s="21" t="s">
        <v>27</v>
      </c>
      <c r="C27" s="22"/>
      <c r="D27" s="22"/>
      <c r="E27" s="22"/>
      <c r="F27" s="22"/>
      <c r="G27" s="22"/>
      <c r="H27" s="22"/>
      <c r="I27" s="22"/>
      <c r="J27" s="22"/>
      <c r="K27" s="23"/>
      <c r="L27" s="27">
        <v>1200</v>
      </c>
      <c r="M27" s="28"/>
      <c r="N27" s="28"/>
      <c r="O27" s="28"/>
      <c r="P27" s="28"/>
      <c r="Q27" s="28"/>
      <c r="R27" s="28"/>
      <c r="S27" s="28"/>
      <c r="T27" s="28"/>
      <c r="U27" s="29"/>
      <c r="V27" s="7"/>
      <c r="W27" s="7"/>
    </row>
    <row r="28" spans="1:23" s="3" customFormat="1" ht="12.75" customHeight="1" x14ac:dyDescent="0.2">
      <c r="A28" s="7"/>
      <c r="B28" s="21" t="s">
        <v>33</v>
      </c>
      <c r="C28" s="22"/>
      <c r="D28" s="22"/>
      <c r="E28" s="22"/>
      <c r="F28" s="22"/>
      <c r="G28" s="22"/>
      <c r="H28" s="22"/>
      <c r="I28" s="22"/>
      <c r="J28" s="22"/>
      <c r="K28" s="23"/>
      <c r="L28" s="27">
        <v>7800</v>
      </c>
      <c r="M28" s="28"/>
      <c r="N28" s="28"/>
      <c r="O28" s="28"/>
      <c r="P28" s="28"/>
      <c r="Q28" s="28"/>
      <c r="R28" s="28"/>
      <c r="S28" s="28"/>
      <c r="T28" s="28"/>
      <c r="U28" s="29"/>
      <c r="V28" s="7"/>
      <c r="W28" s="7"/>
    </row>
    <row r="29" spans="1:23" s="3" customFormat="1" ht="12.75" customHeight="1" x14ac:dyDescent="0.2">
      <c r="A29" s="7"/>
      <c r="B29" s="21" t="s">
        <v>34</v>
      </c>
      <c r="C29" s="22"/>
      <c r="D29" s="22"/>
      <c r="E29" s="22"/>
      <c r="F29" s="22"/>
      <c r="G29" s="22"/>
      <c r="H29" s="22"/>
      <c r="I29" s="22"/>
      <c r="J29" s="22"/>
      <c r="K29" s="23"/>
      <c r="L29" s="30">
        <v>0.45</v>
      </c>
      <c r="M29" s="31"/>
      <c r="N29" s="31"/>
      <c r="O29" s="31"/>
      <c r="P29" s="31"/>
      <c r="Q29" s="31"/>
      <c r="R29" s="31"/>
      <c r="S29" s="31"/>
      <c r="T29" s="31"/>
      <c r="U29" s="32"/>
      <c r="V29" s="7"/>
      <c r="W29" s="7"/>
    </row>
    <row r="30" spans="1:23" s="3" customFormat="1" ht="12.75" customHeight="1" x14ac:dyDescent="0.2">
      <c r="A30" s="7"/>
      <c r="B30" s="21" t="s">
        <v>40</v>
      </c>
      <c r="C30" s="22"/>
      <c r="D30" s="22"/>
      <c r="E30" s="22"/>
      <c r="F30" s="22"/>
      <c r="G30" s="22"/>
      <c r="H30" s="22"/>
      <c r="I30" s="22"/>
      <c r="J30" s="22"/>
      <c r="K30" s="23"/>
      <c r="L30" s="69">
        <v>350</v>
      </c>
      <c r="M30" s="70"/>
      <c r="N30" s="70"/>
      <c r="O30" s="70"/>
      <c r="P30" s="70"/>
      <c r="Q30" s="70"/>
      <c r="R30" s="70"/>
      <c r="S30" s="70"/>
      <c r="T30" s="70"/>
      <c r="U30" s="71"/>
      <c r="V30" s="7"/>
      <c r="W30" s="7"/>
    </row>
    <row r="31" spans="1:23" s="3" customFormat="1" ht="12.75" customHeight="1" x14ac:dyDescent="0.2">
      <c r="A31" s="7"/>
      <c r="B31" s="21" t="s">
        <v>42</v>
      </c>
      <c r="C31" s="22"/>
      <c r="D31" s="22"/>
      <c r="E31" s="22"/>
      <c r="F31" s="22"/>
      <c r="G31" s="22"/>
      <c r="H31" s="22"/>
      <c r="I31" s="22"/>
      <c r="J31" s="22"/>
      <c r="K31" s="23"/>
      <c r="L31" s="69">
        <v>700</v>
      </c>
      <c r="M31" s="70"/>
      <c r="N31" s="70"/>
      <c r="O31" s="70"/>
      <c r="P31" s="70"/>
      <c r="Q31" s="70"/>
      <c r="R31" s="70"/>
      <c r="S31" s="70"/>
      <c r="T31" s="70"/>
      <c r="U31" s="71"/>
      <c r="V31" s="7"/>
      <c r="W31" s="7"/>
    </row>
    <row r="32" spans="1:23" s="3" customFormat="1" ht="12.75" customHeight="1" x14ac:dyDescent="0.2">
      <c r="A32" s="7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7"/>
      <c r="W32" s="7"/>
    </row>
    <row r="33" spans="1:23" s="3" customFormat="1" ht="12.75" customHeight="1" thickBot="1" x14ac:dyDescent="0.25">
      <c r="A33" s="7"/>
      <c r="V33" s="7"/>
      <c r="W33" s="7"/>
    </row>
    <row r="34" spans="1:23" s="3" customFormat="1" ht="12.75" customHeight="1" thickBot="1" x14ac:dyDescent="0.25">
      <c r="A34" s="7"/>
      <c r="B34" s="18" t="s">
        <v>18</v>
      </c>
      <c r="C34" s="19"/>
      <c r="D34" s="19"/>
      <c r="E34" s="19"/>
      <c r="F34" s="19"/>
      <c r="G34" s="20"/>
      <c r="H34" s="53">
        <v>150</v>
      </c>
      <c r="I34" s="54"/>
      <c r="J34" s="55" t="s">
        <v>19</v>
      </c>
      <c r="K34" s="56"/>
      <c r="L34" s="57"/>
      <c r="V34" s="7"/>
      <c r="W34" s="7"/>
    </row>
    <row r="35" spans="1:23" s="3" customFormat="1" ht="12.75" customHeight="1" x14ac:dyDescent="0.2">
      <c r="A35" s="7"/>
      <c r="V35" s="7"/>
      <c r="W35" s="7"/>
    </row>
    <row r="36" spans="1:23" s="3" customFormat="1" ht="12.75" customHeight="1" thickBot="1" x14ac:dyDescent="0.25">
      <c r="A36" s="7"/>
      <c r="V36" s="7"/>
      <c r="W36" s="7"/>
    </row>
    <row r="37" spans="1:23" s="3" customFormat="1" ht="12.75" customHeight="1" thickBot="1" x14ac:dyDescent="0.25">
      <c r="A37" s="7"/>
      <c r="B37" s="83" t="s">
        <v>12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7"/>
      <c r="W37" s="7"/>
    </row>
    <row r="38" spans="1:23" s="3" customFormat="1" ht="12.75" customHeight="1" thickBot="1" x14ac:dyDescent="0.25">
      <c r="A38" s="7"/>
      <c r="B38" s="83" t="s">
        <v>17</v>
      </c>
      <c r="C38" s="84"/>
      <c r="D38" s="84"/>
      <c r="E38" s="85"/>
      <c r="F38" s="86" t="s">
        <v>13</v>
      </c>
      <c r="G38" s="87"/>
      <c r="H38" s="87"/>
      <c r="I38" s="88"/>
      <c r="J38" s="86" t="s">
        <v>16</v>
      </c>
      <c r="K38" s="87"/>
      <c r="L38" s="87"/>
      <c r="M38" s="88"/>
      <c r="N38" s="86" t="s">
        <v>14</v>
      </c>
      <c r="O38" s="87"/>
      <c r="P38" s="87"/>
      <c r="Q38" s="88"/>
      <c r="R38" s="86" t="s">
        <v>15</v>
      </c>
      <c r="S38" s="87"/>
      <c r="T38" s="87"/>
      <c r="U38" s="88"/>
      <c r="V38" s="7"/>
      <c r="W38" s="7"/>
    </row>
    <row r="39" spans="1:23" s="3" customFormat="1" ht="12.75" customHeight="1" x14ac:dyDescent="0.2">
      <c r="A39" s="7"/>
      <c r="B39" s="72" t="s">
        <v>21</v>
      </c>
      <c r="C39" s="72"/>
      <c r="D39" s="72"/>
      <c r="E39" s="72"/>
      <c r="F39" s="74">
        <f>L22/L23</f>
        <v>15000</v>
      </c>
      <c r="G39" s="74"/>
      <c r="H39" s="74"/>
      <c r="I39" s="74"/>
      <c r="J39" s="74">
        <f>F39</f>
        <v>15000</v>
      </c>
      <c r="K39" s="74"/>
      <c r="L39" s="74"/>
      <c r="M39" s="74"/>
      <c r="N39" s="74">
        <v>0</v>
      </c>
      <c r="O39" s="74"/>
      <c r="P39" s="74"/>
      <c r="Q39" s="74"/>
      <c r="R39" s="74">
        <v>0</v>
      </c>
      <c r="S39" s="74"/>
      <c r="T39" s="74"/>
      <c r="U39" s="74"/>
      <c r="V39" s="7"/>
      <c r="W39" s="7"/>
    </row>
    <row r="40" spans="1:23" s="3" customFormat="1" ht="12.75" customHeight="1" x14ac:dyDescent="0.2">
      <c r="A40" s="7"/>
      <c r="B40" s="75" t="s">
        <v>36</v>
      </c>
      <c r="C40" s="76"/>
      <c r="D40" s="76"/>
      <c r="E40" s="76"/>
      <c r="F40" s="51">
        <f>L22/2*L24</f>
        <v>4500</v>
      </c>
      <c r="G40" s="51"/>
      <c r="H40" s="51"/>
      <c r="I40" s="51"/>
      <c r="J40" s="51">
        <f>F40</f>
        <v>4500</v>
      </c>
      <c r="K40" s="51"/>
      <c r="L40" s="51"/>
      <c r="M40" s="51"/>
      <c r="N40" s="51">
        <v>0</v>
      </c>
      <c r="O40" s="51"/>
      <c r="P40" s="51"/>
      <c r="Q40" s="51"/>
      <c r="R40" s="51">
        <v>0</v>
      </c>
      <c r="S40" s="51"/>
      <c r="T40" s="51"/>
      <c r="U40" s="51"/>
      <c r="V40" s="7"/>
      <c r="W40" s="7"/>
    </row>
    <row r="41" spans="1:23" s="3" customFormat="1" ht="12.75" customHeight="1" x14ac:dyDescent="0.2">
      <c r="A41" s="7"/>
      <c r="B41" s="72" t="s">
        <v>37</v>
      </c>
      <c r="C41" s="73"/>
      <c r="D41" s="73"/>
      <c r="E41" s="73"/>
      <c r="F41" s="51">
        <f>L25</f>
        <v>8000</v>
      </c>
      <c r="G41" s="51"/>
      <c r="H41" s="51"/>
      <c r="I41" s="51"/>
      <c r="J41" s="51">
        <f>L25-(L25*L26)</f>
        <v>5600</v>
      </c>
      <c r="K41" s="51"/>
      <c r="L41" s="51"/>
      <c r="M41" s="51"/>
      <c r="N41" s="51">
        <f>L25*L26</f>
        <v>2400</v>
      </c>
      <c r="O41" s="51"/>
      <c r="P41" s="51"/>
      <c r="Q41" s="51"/>
      <c r="R41" s="51">
        <f>N41/$H$34</f>
        <v>16</v>
      </c>
      <c r="S41" s="51"/>
      <c r="T41" s="51"/>
      <c r="U41" s="51"/>
      <c r="V41" s="7"/>
      <c r="W41" s="7"/>
    </row>
    <row r="42" spans="1:23" s="3" customFormat="1" ht="12.75" customHeight="1" x14ac:dyDescent="0.2">
      <c r="A42" s="7"/>
      <c r="B42" s="75" t="s">
        <v>38</v>
      </c>
      <c r="C42" s="76"/>
      <c r="D42" s="76"/>
      <c r="E42" s="76"/>
      <c r="F42" s="51">
        <f>L27</f>
        <v>1200</v>
      </c>
      <c r="G42" s="51"/>
      <c r="H42" s="51"/>
      <c r="I42" s="51"/>
      <c r="J42" s="51">
        <f>F42</f>
        <v>1200</v>
      </c>
      <c r="K42" s="51"/>
      <c r="L42" s="51"/>
      <c r="M42" s="51"/>
      <c r="N42" s="51">
        <v>0</v>
      </c>
      <c r="O42" s="51"/>
      <c r="P42" s="51"/>
      <c r="Q42" s="51"/>
      <c r="R42" s="51">
        <v>0</v>
      </c>
      <c r="S42" s="51"/>
      <c r="T42" s="51"/>
      <c r="U42" s="51"/>
      <c r="V42" s="7"/>
      <c r="W42" s="7"/>
    </row>
    <row r="43" spans="1:23" s="3" customFormat="1" ht="12.75" customHeight="1" x14ac:dyDescent="0.2">
      <c r="A43" s="7"/>
      <c r="B43" s="72" t="s">
        <v>39</v>
      </c>
      <c r="C43" s="73"/>
      <c r="D43" s="73"/>
      <c r="E43" s="73"/>
      <c r="F43" s="51">
        <f>L28</f>
        <v>7800</v>
      </c>
      <c r="G43" s="51"/>
      <c r="H43" s="51"/>
      <c r="I43" s="51"/>
      <c r="J43" s="51">
        <f>L28-(L28*L29)</f>
        <v>4290</v>
      </c>
      <c r="K43" s="51"/>
      <c r="L43" s="51"/>
      <c r="M43" s="51"/>
      <c r="N43" s="51">
        <f>L28*L29</f>
        <v>3510</v>
      </c>
      <c r="O43" s="51"/>
      <c r="P43" s="51"/>
      <c r="Q43" s="51"/>
      <c r="R43" s="51">
        <f>N43/$H$34</f>
        <v>23.4</v>
      </c>
      <c r="S43" s="51"/>
      <c r="T43" s="51"/>
      <c r="U43" s="51"/>
      <c r="V43" s="7"/>
      <c r="W43" s="7"/>
    </row>
    <row r="44" spans="1:23" s="3" customFormat="1" ht="12.75" customHeight="1" x14ac:dyDescent="0.2">
      <c r="A44" s="7"/>
      <c r="B44" s="75" t="s">
        <v>40</v>
      </c>
      <c r="C44" s="76"/>
      <c r="D44" s="76"/>
      <c r="E44" s="76"/>
      <c r="F44" s="51">
        <f>L30</f>
        <v>350</v>
      </c>
      <c r="G44" s="51"/>
      <c r="H44" s="51"/>
      <c r="I44" s="51"/>
      <c r="J44" s="51">
        <f>F44</f>
        <v>350</v>
      </c>
      <c r="K44" s="51"/>
      <c r="L44" s="51"/>
      <c r="M44" s="51"/>
      <c r="N44" s="51">
        <v>0</v>
      </c>
      <c r="O44" s="51"/>
      <c r="P44" s="51"/>
      <c r="Q44" s="51"/>
      <c r="R44" s="51">
        <v>0</v>
      </c>
      <c r="S44" s="51"/>
      <c r="T44" s="51"/>
      <c r="U44" s="51"/>
      <c r="V44" s="7"/>
      <c r="W44" s="7"/>
    </row>
    <row r="45" spans="1:23" s="3" customFormat="1" ht="12.75" customHeight="1" thickBot="1" x14ac:dyDescent="0.25">
      <c r="A45" s="7"/>
      <c r="B45" s="72" t="s">
        <v>41</v>
      </c>
      <c r="C45" s="73"/>
      <c r="D45" s="73"/>
      <c r="E45" s="73"/>
      <c r="F45" s="51">
        <f>L31</f>
        <v>700</v>
      </c>
      <c r="G45" s="51"/>
      <c r="H45" s="51"/>
      <c r="I45" s="51"/>
      <c r="J45" s="51">
        <v>0</v>
      </c>
      <c r="K45" s="51"/>
      <c r="L45" s="51"/>
      <c r="M45" s="51"/>
      <c r="N45" s="51">
        <f>F45</f>
        <v>700</v>
      </c>
      <c r="O45" s="51"/>
      <c r="P45" s="51"/>
      <c r="Q45" s="51"/>
      <c r="R45" s="51">
        <f>N45/$H$34</f>
        <v>4.666666666666667</v>
      </c>
      <c r="S45" s="51"/>
      <c r="T45" s="51"/>
      <c r="U45" s="51"/>
      <c r="V45" s="7"/>
      <c r="W45" s="7"/>
    </row>
    <row r="46" spans="1:23" s="3" customFormat="1" ht="12.75" customHeight="1" thickTop="1" x14ac:dyDescent="0.2">
      <c r="A46" s="7"/>
      <c r="B46" s="47" t="s">
        <v>35</v>
      </c>
      <c r="C46" s="47"/>
      <c r="D46" s="47"/>
      <c r="E46" s="47"/>
      <c r="F46" s="35">
        <f>SUM(F39:I45)</f>
        <v>37550</v>
      </c>
      <c r="G46" s="36"/>
      <c r="H46" s="36"/>
      <c r="I46" s="36"/>
      <c r="J46" s="35">
        <f>SUM(J39:M45)</f>
        <v>30940</v>
      </c>
      <c r="K46" s="36"/>
      <c r="L46" s="36"/>
      <c r="M46" s="36"/>
      <c r="N46" s="35">
        <f>SUM(N39:Q45)</f>
        <v>6610</v>
      </c>
      <c r="O46" s="36"/>
      <c r="P46" s="36"/>
      <c r="Q46" s="36"/>
      <c r="R46" s="35">
        <f>SUM(R39:U45)</f>
        <v>44.066666666666663</v>
      </c>
      <c r="S46" s="36"/>
      <c r="T46" s="36"/>
      <c r="U46" s="36"/>
      <c r="V46" s="7"/>
      <c r="W46" s="7"/>
    </row>
    <row r="47" spans="1:23" s="3" customFormat="1" ht="12.75" customHeight="1" x14ac:dyDescent="0.2">
      <c r="A47" s="7"/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7"/>
      <c r="W47" s="7"/>
    </row>
    <row r="48" spans="1:23" s="3" customFormat="1" ht="12.75" customHeight="1" x14ac:dyDescent="0.2">
      <c r="A48" s="7"/>
      <c r="B48" s="46" t="s">
        <v>44</v>
      </c>
      <c r="C48" s="46"/>
      <c r="D48" s="46"/>
      <c r="E48" s="46"/>
      <c r="F48" s="34" t="s">
        <v>45</v>
      </c>
      <c r="G48" s="34"/>
      <c r="H48" s="34"/>
      <c r="I48" s="34"/>
      <c r="J48" s="48">
        <f>J46/$H$34</f>
        <v>206.26666666666668</v>
      </c>
      <c r="K48" s="49"/>
      <c r="L48" s="49"/>
      <c r="M48" s="50"/>
      <c r="N48" s="33" t="s">
        <v>46</v>
      </c>
      <c r="O48" s="34"/>
      <c r="P48" s="34"/>
      <c r="Q48" s="34"/>
      <c r="R48" s="37">
        <f>R46</f>
        <v>44.066666666666663</v>
      </c>
      <c r="S48" s="38"/>
      <c r="T48" s="38"/>
      <c r="U48" s="39"/>
      <c r="V48" s="7"/>
      <c r="W48" s="7"/>
    </row>
    <row r="49" spans="1:23" s="3" customFormat="1" ht="12.75" customHeight="1" x14ac:dyDescent="0.2">
      <c r="A49" s="7"/>
      <c r="B49" s="7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7"/>
      <c r="W49" s="7"/>
    </row>
    <row r="50" spans="1:23" s="3" customFormat="1" ht="12.75" customHeight="1" x14ac:dyDescent="0.2">
      <c r="A50" s="7"/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7"/>
      <c r="W50" s="7"/>
    </row>
    <row r="51" spans="1:23" s="3" customFormat="1" ht="12.75" customHeight="1" x14ac:dyDescent="0.2">
      <c r="A51" s="7"/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7"/>
      <c r="W51" s="7"/>
    </row>
    <row r="52" spans="1:23" s="3" customFormat="1" ht="12.75" customHeight="1" x14ac:dyDescent="0.2">
      <c r="A52" s="7"/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7"/>
      <c r="W52" s="7"/>
    </row>
    <row r="53" spans="1:23" s="3" customFormat="1" ht="12.75" customHeight="1" x14ac:dyDescent="0.2">
      <c r="A53" s="7"/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7"/>
      <c r="W53" s="7"/>
    </row>
    <row r="54" spans="1:23" s="3" customFormat="1" ht="12.75" customHeight="1" x14ac:dyDescent="0.2">
      <c r="A54" s="7"/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7"/>
      <c r="W54" s="7"/>
    </row>
    <row r="55" spans="1:23" s="3" customFormat="1" ht="12.75" customHeight="1" x14ac:dyDescent="0.2">
      <c r="A55" s="7"/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7"/>
      <c r="W55" s="7"/>
    </row>
    <row r="56" spans="1:23" s="3" customFormat="1" ht="12.75" customHeight="1" thickBot="1" x14ac:dyDescent="0.25">
      <c r="A56" s="7"/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7"/>
      <c r="W56" s="7"/>
    </row>
    <row r="57" spans="1:23" s="3" customFormat="1" ht="12.75" customHeight="1" thickBot="1" x14ac:dyDescent="0.25">
      <c r="A57" s="7"/>
      <c r="B57" s="77" t="s">
        <v>43</v>
      </c>
      <c r="C57" s="78"/>
      <c r="D57" s="78"/>
      <c r="E57" s="78"/>
      <c r="F57" s="78"/>
      <c r="G57" s="79"/>
      <c r="H57" s="80">
        <f>$J$48+$R$48</f>
        <v>250.33333333333334</v>
      </c>
      <c r="I57" s="81"/>
      <c r="J57" s="81"/>
      <c r="K57" s="81"/>
      <c r="L57" s="81"/>
      <c r="M57" s="81"/>
      <c r="N57" s="81"/>
      <c r="O57" s="81"/>
      <c r="P57" s="82"/>
      <c r="Q57" s="9"/>
      <c r="R57" s="9"/>
      <c r="S57" s="9"/>
      <c r="T57" s="9"/>
      <c r="U57" s="9"/>
      <c r="V57" s="7"/>
      <c r="W57" s="7"/>
    </row>
    <row r="58" spans="1:23" s="3" customFormat="1" ht="12.75" customHeight="1" x14ac:dyDescent="0.2">
      <c r="A58" s="7"/>
      <c r="B58" s="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7"/>
      <c r="W58" s="7"/>
    </row>
    <row r="59" spans="1:23" s="3" customFormat="1" ht="12.75" customHeight="1" x14ac:dyDescent="0.2">
      <c r="A59" s="7"/>
      <c r="B59" s="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17"/>
      <c r="W59" s="7"/>
    </row>
    <row r="60" spans="1:23" s="3" customFormat="1" ht="12.75" customHeight="1" x14ac:dyDescent="0.2">
      <c r="A60" s="7"/>
      <c r="B60" s="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17"/>
      <c r="W60" s="7"/>
    </row>
    <row r="61" spans="1:23" x14ac:dyDescent="0.2">
      <c r="B61" s="17" t="s">
        <v>24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3" x14ac:dyDescent="0.2">
      <c r="B62" s="17" t="s">
        <v>25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4" spans="1:23" x14ac:dyDescent="0.2">
      <c r="B64" s="2" t="s">
        <v>31</v>
      </c>
    </row>
  </sheetData>
  <mergeCells count="84">
    <mergeCell ref="L31:U31"/>
    <mergeCell ref="B57:G57"/>
    <mergeCell ref="H57:P57"/>
    <mergeCell ref="B37:U37"/>
    <mergeCell ref="B38:E38"/>
    <mergeCell ref="F38:I38"/>
    <mergeCell ref="J38:M38"/>
    <mergeCell ref="N38:Q38"/>
    <mergeCell ref="R38:U38"/>
    <mergeCell ref="B41:E41"/>
    <mergeCell ref="B42:E42"/>
    <mergeCell ref="B43:E43"/>
    <mergeCell ref="B44:E44"/>
    <mergeCell ref="F39:I39"/>
    <mergeCell ref="F40:I40"/>
    <mergeCell ref="B39:E39"/>
    <mergeCell ref="B40:E40"/>
    <mergeCell ref="F41:I41"/>
    <mergeCell ref="F42:I42"/>
    <mergeCell ref="F43:I43"/>
    <mergeCell ref="J39:M39"/>
    <mergeCell ref="J40:M40"/>
    <mergeCell ref="J41:M41"/>
    <mergeCell ref="J42:M42"/>
    <mergeCell ref="J43:M43"/>
    <mergeCell ref="N39:Q39"/>
    <mergeCell ref="N40:Q40"/>
    <mergeCell ref="N41:Q41"/>
    <mergeCell ref="N42:Q42"/>
    <mergeCell ref="N43:Q43"/>
    <mergeCell ref="R39:U39"/>
    <mergeCell ref="R40:U40"/>
    <mergeCell ref="R41:U41"/>
    <mergeCell ref="R42:U42"/>
    <mergeCell ref="R43:U43"/>
    <mergeCell ref="J44:M44"/>
    <mergeCell ref="J45:M45"/>
    <mergeCell ref="N44:Q44"/>
    <mergeCell ref="N45:Q45"/>
    <mergeCell ref="B45:E45"/>
    <mergeCell ref="F44:I44"/>
    <mergeCell ref="F45:I45"/>
    <mergeCell ref="B2:E2"/>
    <mergeCell ref="B34:G34"/>
    <mergeCell ref="H34:I34"/>
    <mergeCell ref="J34:L34"/>
    <mergeCell ref="B23:K23"/>
    <mergeCell ref="B25:K25"/>
    <mergeCell ref="B5:V6"/>
    <mergeCell ref="F2:H2"/>
    <mergeCell ref="J2:O2"/>
    <mergeCell ref="B26:K26"/>
    <mergeCell ref="L26:U26"/>
    <mergeCell ref="B29:K29"/>
    <mergeCell ref="L29:U29"/>
    <mergeCell ref="B30:K30"/>
    <mergeCell ref="L30:U30"/>
    <mergeCell ref="B31:K31"/>
    <mergeCell ref="N48:Q48"/>
    <mergeCell ref="N46:Q46"/>
    <mergeCell ref="R48:U48"/>
    <mergeCell ref="R46:U46"/>
    <mergeCell ref="B19:U19"/>
    <mergeCell ref="B21:K21"/>
    <mergeCell ref="L21:U21"/>
    <mergeCell ref="B22:K22"/>
    <mergeCell ref="B48:E48"/>
    <mergeCell ref="B46:E46"/>
    <mergeCell ref="F48:I48"/>
    <mergeCell ref="F46:I46"/>
    <mergeCell ref="J48:M48"/>
    <mergeCell ref="J46:M46"/>
    <mergeCell ref="R44:U44"/>
    <mergeCell ref="R45:U45"/>
    <mergeCell ref="B20:U20"/>
    <mergeCell ref="B24:K24"/>
    <mergeCell ref="L23:U23"/>
    <mergeCell ref="B27:K27"/>
    <mergeCell ref="B28:K28"/>
    <mergeCell ref="L22:U22"/>
    <mergeCell ref="L24:U24"/>
    <mergeCell ref="L25:U25"/>
    <mergeCell ref="L27:U27"/>
    <mergeCell ref="L28:U28"/>
  </mergeCells>
  <phoneticPr fontId="2" type="noConversion"/>
  <conditionalFormatting sqref="B8 A9">
    <cfRule type="expression" dxfId="0" priority="1" stopIfTrue="1">
      <formula>$B$9&lt;&gt;"Bitte hier beginnen…"</formula>
    </cfRule>
  </conditionalFormatting>
  <pageMargins left="0.78740157480314965" right="0.78740157480314965" top="0.98425196850393704" bottom="0.98425196850393704" header="0.51181102362204722" footer="0.51181102362204722"/>
  <pageSetup paperSize="9" scale="102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6" r:id="rId4" name="Spinner 68">
              <controlPr defaultSize="0" print="0" autoPict="0">
                <anchor moveWithCells="1" sizeWithCells="1">
                  <from>
                    <xdr:col>12</xdr:col>
                    <xdr:colOff>9525</xdr:colOff>
                    <xdr:row>32</xdr:row>
                    <xdr:rowOff>133350</xdr:rowOff>
                  </from>
                  <to>
                    <xdr:col>12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Maschinenstundensatz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Huesmann</dc:creator>
  <cp:lastModifiedBy>Ellen Goeman</cp:lastModifiedBy>
  <dcterms:created xsi:type="dcterms:W3CDTF">2010-10-11T12:13:10Z</dcterms:created>
  <dcterms:modified xsi:type="dcterms:W3CDTF">2015-01-05T16:24:13Z</dcterms:modified>
</cp:coreProperties>
</file>