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5480" windowHeight="8145" firstSheet="4" activeTab="4"/>
  </bookViews>
  <sheets>
    <sheet name="Info!" sheetId="12" r:id="rId1"/>
    <sheet name="Investitionsrechnung" sheetId="1" r:id="rId2"/>
    <sheet name="Finanzierungsmittel" sheetId="7" r:id="rId3"/>
    <sheet name="Betriebsmittelplan" sheetId="13" r:id="rId4"/>
    <sheet name="Kostenplan" sheetId="15" r:id="rId5"/>
    <sheet name="Umsatz- Rentabilitätsvorschau" sheetId="14" r:id="rId6"/>
    <sheet name="Liquiditätsplan" sheetId="16" r:id="rId7"/>
  </sheets>
  <calcPr calcId="145621"/>
</workbook>
</file>

<file path=xl/calcChain.xml><?xml version="1.0" encoding="utf-8"?>
<calcChain xmlns="http://schemas.openxmlformats.org/spreadsheetml/2006/main">
  <c r="Y29" i="16" l="1"/>
  <c r="W29" i="16"/>
  <c r="U29" i="16"/>
  <c r="S29" i="16"/>
  <c r="Q29" i="16"/>
  <c r="O29" i="16"/>
  <c r="M29" i="16"/>
  <c r="K29" i="16"/>
  <c r="I29" i="16"/>
  <c r="G29" i="16"/>
  <c r="E29" i="16"/>
  <c r="C29" i="16"/>
  <c r="Y17" i="16"/>
  <c r="Y30" i="16" s="1"/>
  <c r="W17" i="16"/>
  <c r="W30" i="16" s="1"/>
  <c r="U17" i="16"/>
  <c r="U30" i="16" s="1"/>
  <c r="S17" i="16"/>
  <c r="S30" i="16" s="1"/>
  <c r="Q17" i="16"/>
  <c r="Q30" i="16" s="1"/>
  <c r="O17" i="16"/>
  <c r="O30" i="16" s="1"/>
  <c r="M17" i="16"/>
  <c r="M30" i="16" s="1"/>
  <c r="K17" i="16"/>
  <c r="K30" i="16" s="1"/>
  <c r="I17" i="16"/>
  <c r="I30" i="16" s="1"/>
  <c r="G17" i="16"/>
  <c r="G30" i="16" s="1"/>
  <c r="E17" i="16"/>
  <c r="E30" i="16" s="1"/>
  <c r="C17" i="16"/>
  <c r="C30" i="16" s="1"/>
  <c r="C31" i="16" s="1"/>
  <c r="E11" i="16" s="1"/>
  <c r="C12" i="15"/>
  <c r="C13" i="15"/>
  <c r="C14" i="15"/>
  <c r="C15" i="15"/>
  <c r="C16" i="15"/>
  <c r="C17" i="15"/>
  <c r="D17" i="15"/>
  <c r="C12" i="14"/>
  <c r="D12" i="14"/>
  <c r="D14" i="14" s="1"/>
  <c r="D16" i="14" s="1"/>
  <c r="D19" i="14" s="1"/>
  <c r="E12" i="14"/>
  <c r="E14" i="14" s="1"/>
  <c r="E16" i="14" s="1"/>
  <c r="E19" i="14" s="1"/>
  <c r="C14" i="14"/>
  <c r="C16" i="14"/>
  <c r="C19" i="14" s="1"/>
  <c r="D10" i="13"/>
  <c r="D11" i="13"/>
  <c r="D12" i="13"/>
  <c r="D13" i="13"/>
  <c r="D14" i="13"/>
  <c r="D15" i="13"/>
  <c r="C17" i="13"/>
  <c r="C19" i="13" s="1"/>
  <c r="C18" i="13"/>
  <c r="D19" i="13"/>
  <c r="E18" i="16" l="1"/>
  <c r="E31" i="16"/>
  <c r="G11" i="16" s="1"/>
  <c r="G18" i="16" s="1"/>
  <c r="C18" i="16"/>
  <c r="C18" i="7"/>
  <c r="H10" i="7" s="1"/>
  <c r="F20" i="1"/>
  <c r="G20" i="1" s="1"/>
  <c r="F21" i="1"/>
  <c r="H21" i="1" s="1"/>
  <c r="F22" i="1"/>
  <c r="F23" i="1"/>
  <c r="H23" i="1" s="1"/>
  <c r="F13" i="1"/>
  <c r="H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D21" i="1"/>
  <c r="D22" i="1"/>
  <c r="D23" i="1"/>
  <c r="D24" i="1"/>
  <c r="F24" i="1" s="1"/>
  <c r="D25" i="1"/>
  <c r="F25" i="1" s="1"/>
  <c r="D13" i="1"/>
  <c r="H20" i="1"/>
  <c r="H22" i="1"/>
  <c r="G22" i="1"/>
  <c r="C22" i="7"/>
  <c r="H11" i="7" s="1"/>
  <c r="C13" i="7"/>
  <c r="H9" i="7" s="1"/>
  <c r="G13" i="1"/>
  <c r="C24" i="7" l="1"/>
  <c r="H25" i="1"/>
  <c r="G25" i="1"/>
  <c r="G31" i="16"/>
  <c r="I11" i="16" s="1"/>
  <c r="G19" i="1"/>
  <c r="H19" i="1"/>
  <c r="G15" i="1"/>
  <c r="H15" i="1"/>
  <c r="G17" i="1"/>
  <c r="H17" i="1"/>
  <c r="D26" i="1"/>
  <c r="D27" i="1" s="1"/>
  <c r="D28" i="1" s="1"/>
  <c r="H24" i="1"/>
  <c r="G24" i="1"/>
  <c r="H18" i="1"/>
  <c r="G18" i="1"/>
  <c r="H16" i="1"/>
  <c r="G16" i="1"/>
  <c r="G14" i="1"/>
  <c r="H14" i="1"/>
  <c r="F26" i="1"/>
  <c r="G23" i="1"/>
  <c r="G21" i="1"/>
  <c r="H26" i="1" l="1"/>
  <c r="I18" i="16"/>
  <c r="I31" i="16"/>
  <c r="K11" i="16" s="1"/>
  <c r="G26" i="1"/>
  <c r="K18" i="16" l="1"/>
  <c r="K31" i="16"/>
  <c r="M11" i="16" s="1"/>
  <c r="M18" i="16" l="1"/>
  <c r="M31" i="16"/>
  <c r="O11" i="16" s="1"/>
  <c r="O18" i="16" l="1"/>
  <c r="O31" i="16"/>
  <c r="Q11" i="16" s="1"/>
  <c r="Q18" i="16" l="1"/>
  <c r="Q31" i="16"/>
  <c r="S11" i="16" s="1"/>
  <c r="S18" i="16" l="1"/>
  <c r="S31" i="16"/>
  <c r="U11" i="16" s="1"/>
  <c r="U18" i="16" l="1"/>
  <c r="U31" i="16"/>
  <c r="W11" i="16" s="1"/>
  <c r="W18" i="16" l="1"/>
  <c r="W31" i="16"/>
  <c r="Y11" i="16" s="1"/>
  <c r="Y18" i="16" l="1"/>
  <c r="Y31" i="16"/>
</calcChain>
</file>

<file path=xl/sharedStrings.xml><?xml version="1.0" encoding="utf-8"?>
<sst xmlns="http://schemas.openxmlformats.org/spreadsheetml/2006/main" count="209" uniqueCount="127">
  <si>
    <t>Menge</t>
  </si>
  <si>
    <t>Beschreibung</t>
  </si>
  <si>
    <t>Nutzungsdauer</t>
  </si>
  <si>
    <t>Abschreibungen</t>
  </si>
  <si>
    <t>Bezeichnung</t>
  </si>
  <si>
    <t>Kosten</t>
  </si>
  <si>
    <t>Wasser</t>
  </si>
  <si>
    <t>Preis pro Stk.</t>
  </si>
  <si>
    <t>Position</t>
  </si>
  <si>
    <t>Personalkosten</t>
  </si>
  <si>
    <t>1.</t>
  </si>
  <si>
    <t>2.</t>
  </si>
  <si>
    <t>Betriebsausgaben</t>
  </si>
  <si>
    <t>3.</t>
  </si>
  <si>
    <t>Zinsen</t>
  </si>
  <si>
    <t>4.</t>
  </si>
  <si>
    <t>Kosten (Monat)</t>
  </si>
  <si>
    <t>Kosten (Jahr)</t>
  </si>
  <si>
    <t xml:space="preserve"> - </t>
  </si>
  <si>
    <t>Barmittel</t>
  </si>
  <si>
    <t>Sacheinlagen</t>
  </si>
  <si>
    <t>Eigenkapital</t>
  </si>
  <si>
    <t>Eigenkapital insgesamt</t>
  </si>
  <si>
    <t>Langfristige Finanzierung</t>
  </si>
  <si>
    <t>Gründungsdarlehen</t>
  </si>
  <si>
    <t>Hausbankmittel</t>
  </si>
  <si>
    <t>Sonstige Fremdfinanzierung</t>
  </si>
  <si>
    <t>Langfristige Fremdmittel insgesamt</t>
  </si>
  <si>
    <t>Kurzfristige Fremdfinanzierung</t>
  </si>
  <si>
    <t>Kontokorrentkreditrahmen</t>
  </si>
  <si>
    <t>Lieferantenkredit</t>
  </si>
  <si>
    <t>Kurzfristige Fremdfinanzierung insgesamt</t>
  </si>
  <si>
    <t>Finanzierungsmittel insgesamt =&gt;</t>
  </si>
  <si>
    <t>Fixe Kosten</t>
  </si>
  <si>
    <t>Variable Kosten</t>
  </si>
  <si>
    <t>5.</t>
  </si>
  <si>
    <t>Kalk. Unternehmerlohn</t>
  </si>
  <si>
    <t>Umsatz</t>
  </si>
  <si>
    <t>Jahr 1</t>
  </si>
  <si>
    <t>Jahr 2</t>
  </si>
  <si>
    <t>Jahr 3</t>
  </si>
  <si>
    <t xml:space="preserve"> = </t>
  </si>
  <si>
    <t>Rohertrag I</t>
  </si>
  <si>
    <t>Rohertrag II</t>
  </si>
  <si>
    <t>Cash Flow</t>
  </si>
  <si>
    <t>Ergebnis vor Steuern</t>
  </si>
  <si>
    <t>Sicherheitsreserve (10%)</t>
  </si>
  <si>
    <t xml:space="preserve"> + </t>
  </si>
  <si>
    <t>Gesamtkapitalbedarf</t>
  </si>
  <si>
    <t>Investitionsbedarf</t>
  </si>
  <si>
    <t>Gesamtkosten</t>
  </si>
  <si>
    <t>AfA =</t>
  </si>
  <si>
    <t>1. Jahr</t>
  </si>
  <si>
    <t>2. Jahr</t>
  </si>
  <si>
    <t>3. Jahr</t>
  </si>
  <si>
    <t>variable Kosten</t>
  </si>
  <si>
    <t>kurzfristiges Fremdkapital</t>
  </si>
  <si>
    <t>langfristiges Fremdkapital</t>
  </si>
  <si>
    <t>Plan</t>
  </si>
  <si>
    <t>Ist</t>
  </si>
  <si>
    <t>Bestand an liquiden Mitteln</t>
  </si>
  <si>
    <t>Einnahmen</t>
  </si>
  <si>
    <t>Kreditauszahlungen</t>
  </si>
  <si>
    <t>Geldeingang aus Umsätzen</t>
  </si>
  <si>
    <t>Privateinlagen</t>
  </si>
  <si>
    <t>Sonstiges</t>
  </si>
  <si>
    <t xml:space="preserve"> =</t>
  </si>
  <si>
    <t>Gesamteinnahmen</t>
  </si>
  <si>
    <t>Verfügbare Mittel</t>
  </si>
  <si>
    <t>Ausgaben</t>
  </si>
  <si>
    <t>Investitionen</t>
  </si>
  <si>
    <t>Personalausgaben</t>
  </si>
  <si>
    <t>fixe Kosten</t>
  </si>
  <si>
    <t>Umsatzsteuer</t>
  </si>
  <si>
    <t>Tilgung von Krediten</t>
  </si>
  <si>
    <t>Gesamtausgaben</t>
  </si>
  <si>
    <t>Ergebnis</t>
  </si>
  <si>
    <t>August</t>
  </si>
  <si>
    <t>September</t>
  </si>
  <si>
    <t>Oktober</t>
  </si>
  <si>
    <t>November</t>
  </si>
  <si>
    <t>Dezember</t>
  </si>
  <si>
    <t>Januar</t>
  </si>
  <si>
    <t>Februar</t>
  </si>
  <si>
    <t>März</t>
  </si>
  <si>
    <t>April</t>
  </si>
  <si>
    <t>Mai</t>
  </si>
  <si>
    <t>Juni</t>
  </si>
  <si>
    <t>Juli</t>
  </si>
  <si>
    <t>Bankguthaben/Kasse</t>
  </si>
  <si>
    <t>Eingabefelder</t>
  </si>
  <si>
    <t>Ausgabefelder</t>
  </si>
  <si>
    <t>Alle Angaben ohne Gewähr</t>
  </si>
  <si>
    <t>Finanzplan zum Businessplan</t>
  </si>
  <si>
    <t>1. Investitionsrechnung</t>
  </si>
  <si>
    <t>2. Finanzierungsmittel</t>
  </si>
  <si>
    <t>Firmenwagen</t>
  </si>
  <si>
    <t>Schreibtische</t>
  </si>
  <si>
    <t>(in Jahren)</t>
  </si>
  <si>
    <t xml:space="preserve"> Eingabefelder</t>
  </si>
  <si>
    <t xml:space="preserve"> Ausgabefelder</t>
  </si>
  <si>
    <t xml:space="preserve"> Alle Angaben ohne Gewähr</t>
  </si>
  <si>
    <t>Dieses Template soll Ihnen dabei helfen einen eigenen Businessplan zu erstellen.</t>
  </si>
  <si>
    <t>Das wichtigste an einem Businessplan ist eine gute Finanzplanung. Zur Finanzplanung gehören folgende Objekte:</t>
  </si>
  <si>
    <r>
      <t xml:space="preserve"> 1. Die </t>
    </r>
    <r>
      <rPr>
        <u/>
        <sz val="10"/>
        <color indexed="8"/>
        <rFont val="Arial"/>
        <family val="2"/>
      </rPr>
      <t>Investitionsrechnung</t>
    </r>
    <r>
      <rPr>
        <sz val="10"/>
        <color indexed="8"/>
        <rFont val="Arial"/>
        <family val="2"/>
      </rPr>
      <t xml:space="preserve">: Sie soll genau aufgliedern welche Investitionen zur Gründung oder Weiterführung eines Unternehmens getätigt werden müssen. </t>
    </r>
  </si>
  <si>
    <r>
      <t xml:space="preserve"> 2. Der </t>
    </r>
    <r>
      <rPr>
        <u/>
        <sz val="10"/>
        <color indexed="8"/>
        <rFont val="Arial"/>
        <family val="2"/>
      </rPr>
      <t>Finanzierungsmittelplan</t>
    </r>
    <r>
      <rPr>
        <sz val="10"/>
        <color indexed="8"/>
        <rFont val="Arial"/>
        <family val="2"/>
      </rPr>
      <t xml:space="preserve">: Wie ist das Unternehmen finanziell aufgestellt? Woher kommt das Kapital? </t>
    </r>
  </si>
  <si>
    <r>
      <t xml:space="preserve">3. Der </t>
    </r>
    <r>
      <rPr>
        <u/>
        <sz val="10"/>
        <color indexed="8"/>
        <rFont val="Arial"/>
        <family val="2"/>
      </rPr>
      <t>Betriebsmittelplan</t>
    </r>
    <r>
      <rPr>
        <sz val="10"/>
        <color indexed="8"/>
        <rFont val="Arial"/>
        <family val="2"/>
      </rPr>
      <t>: Wie hoch sind die laufenden Kosten und wie verteilen sie sich?</t>
    </r>
  </si>
  <si>
    <r>
      <t xml:space="preserve">4. Der </t>
    </r>
    <r>
      <rPr>
        <u/>
        <sz val="10"/>
        <color indexed="8"/>
        <rFont val="Arial"/>
        <family val="2"/>
      </rPr>
      <t>Kostenplan</t>
    </r>
    <r>
      <rPr>
        <sz val="10"/>
        <color indexed="8"/>
        <rFont val="Arial"/>
        <family val="2"/>
      </rPr>
      <t>: Eine Übersicht aller anfallenden Kosten (auch kalkulatorische).</t>
    </r>
  </si>
  <si>
    <r>
      <t xml:space="preserve"> 5. Die </t>
    </r>
    <r>
      <rPr>
        <u/>
        <sz val="10"/>
        <color indexed="8"/>
        <rFont val="Arial"/>
        <family val="2"/>
      </rPr>
      <t>Umsatz- und Rentabilitätsvorschau</t>
    </r>
    <r>
      <rPr>
        <sz val="10"/>
        <color indexed="8"/>
        <rFont val="Arial"/>
        <family val="2"/>
      </rPr>
      <t>: Mit welchem Jahresumsatz geplant? Sind dabei alle Kosten gedeckt?</t>
    </r>
  </si>
  <si>
    <r>
      <t xml:space="preserve">6. Der </t>
    </r>
    <r>
      <rPr>
        <u/>
        <sz val="10"/>
        <color indexed="8"/>
        <rFont val="Arial"/>
        <family val="2"/>
      </rPr>
      <t>Liquiditätsplan</t>
    </r>
    <r>
      <rPr>
        <sz val="10"/>
        <color indexed="8"/>
        <rFont val="Arial"/>
        <family val="2"/>
      </rPr>
      <t>: Ist zu jedem Zeitpunkt der Bestand an liquiden Mitteln im Unternehmen ausreichend?</t>
    </r>
  </si>
  <si>
    <t>Gesamte Fixkosten</t>
  </si>
  <si>
    <t>…</t>
  </si>
  <si>
    <t>kalk. Unternehmerlohn</t>
  </si>
  <si>
    <t>Gema</t>
  </si>
  <si>
    <t>Nahwärme</t>
  </si>
  <si>
    <t>Strom</t>
  </si>
  <si>
    <t>Miete</t>
  </si>
  <si>
    <t>3. Betriebsmittelplan (betriebliche Fixkosten)</t>
  </si>
  <si>
    <t>5. Umsatz- Rentabilitätsvorschau</t>
  </si>
  <si>
    <t>4. Kostenplan</t>
  </si>
  <si>
    <t>Liquiditätsplan zum Businessplan</t>
  </si>
  <si>
    <t>Privatentnahmen</t>
  </si>
  <si>
    <t>Über-/ Unterdeckung</t>
  </si>
  <si>
    <t>Hinweis:</t>
  </si>
  <si>
    <t xml:space="preserve">Die grau hinterlegten Felder dienen der Eingabe Ihrer individuellen Daten. </t>
  </si>
  <si>
    <t>Die bereits eingetragenen Werte sind Beispiele und dienen dem Verständnis der Berechnungen. Sie können bei der Dateneingabe überschrieben werden.</t>
  </si>
  <si>
    <t>© Controllinglexikon.de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</si>
</sst>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2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indexed="8"/>
      <name val="Calibri"/>
      <family val="2"/>
    </font>
    <font>
      <sz val="11"/>
      <color indexed="8"/>
      <name val="Calibri"/>
      <family val="2"/>
    </font>
    <font>
      <b/>
      <sz val="18"/>
      <color indexed="9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8"/>
      <color indexed="8"/>
      <name val="Calibri"/>
      <family val="2"/>
    </font>
    <font>
      <sz val="11"/>
      <color indexed="9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Calibri"/>
      <family val="2"/>
    </font>
    <font>
      <b/>
      <sz val="18"/>
      <name val="Arial"/>
      <family val="2"/>
    </font>
    <font>
      <sz val="8"/>
      <color indexed="8"/>
      <name val="Arial"/>
      <family val="2"/>
    </font>
    <font>
      <u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5">
    <xf numFmtId="0" fontId="0" fillId="0" borderId="0"/>
    <xf numFmtId="0" fontId="5" fillId="0" borderId="0"/>
    <xf numFmtId="44" fontId="3" fillId="0" borderId="0" applyFont="0" applyFill="0" applyBorder="0" applyAlignment="0" applyProtection="0"/>
    <xf numFmtId="0" fontId="3" fillId="0" borderId="0"/>
    <xf numFmtId="44" fontId="18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Fill="1" applyBorder="1"/>
    <xf numFmtId="0" fontId="0" fillId="0" borderId="0" xfId="0" applyBorder="1"/>
    <xf numFmtId="164" fontId="0" fillId="0" borderId="3" xfId="0" applyNumberFormat="1" applyBorder="1"/>
    <xf numFmtId="0" fontId="0" fillId="0" borderId="3" xfId="0" applyFill="1" applyBorder="1"/>
    <xf numFmtId="0" fontId="0" fillId="0" borderId="9" xfId="0" applyBorder="1" applyAlignment="1">
      <alignment horizontal="right"/>
    </xf>
    <xf numFmtId="0" fontId="0" fillId="0" borderId="10" xfId="0" applyFill="1" applyBorder="1"/>
    <xf numFmtId="164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 applyAlignment="1">
      <alignment horizontal="right"/>
    </xf>
    <xf numFmtId="0" fontId="1" fillId="0" borderId="12" xfId="0" applyFont="1" applyFill="1" applyBorder="1"/>
    <xf numFmtId="0" fontId="0" fillId="0" borderId="3" xfId="0" applyBorder="1" applyAlignment="1">
      <alignment horizontal="right"/>
    </xf>
    <xf numFmtId="0" fontId="9" fillId="2" borderId="2" xfId="0" applyFont="1" applyFill="1" applyBorder="1" applyAlignment="1">
      <alignment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vertical="center"/>
    </xf>
    <xf numFmtId="164" fontId="9" fillId="2" borderId="3" xfId="1" applyNumberFormat="1" applyFont="1" applyFill="1" applyBorder="1" applyAlignment="1">
      <alignment horizontal="center" vertical="center"/>
    </xf>
    <xf numFmtId="164" fontId="9" fillId="2" borderId="17" xfId="1" applyNumberFormat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1" fillId="4" borderId="3" xfId="0" applyFont="1" applyFill="1" applyBorder="1" applyAlignment="1"/>
    <xf numFmtId="0" fontId="1" fillId="4" borderId="4" xfId="0" applyFont="1" applyFill="1" applyBorder="1" applyAlignment="1"/>
    <xf numFmtId="0" fontId="1" fillId="0" borderId="14" xfId="0" applyFont="1" applyBorder="1" applyAlignment="1">
      <alignment horizontal="right"/>
    </xf>
    <xf numFmtId="164" fontId="1" fillId="0" borderId="12" xfId="0" applyNumberFormat="1" applyFont="1" applyBorder="1"/>
    <xf numFmtId="0" fontId="4" fillId="0" borderId="0" xfId="0" applyFont="1" applyFill="1" applyBorder="1"/>
    <xf numFmtId="0" fontId="1" fillId="0" borderId="0" xfId="0" applyFont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1" fillId="5" borderId="0" xfId="0" applyFont="1" applyFill="1" applyAlignment="1"/>
    <xf numFmtId="0" fontId="0" fillId="7" borderId="0" xfId="0" applyFill="1"/>
    <xf numFmtId="0" fontId="13" fillId="7" borderId="0" xfId="0" applyFont="1" applyFill="1" applyAlignment="1">
      <alignment horizontal="left" indent="1"/>
    </xf>
    <xf numFmtId="0" fontId="13" fillId="7" borderId="0" xfId="1" applyFont="1" applyFill="1" applyBorder="1" applyAlignment="1">
      <alignment horizontal="left" indent="1"/>
    </xf>
    <xf numFmtId="0" fontId="14" fillId="7" borderId="0" xfId="3" applyFont="1" applyFill="1" applyAlignment="1">
      <alignment horizontal="left" indent="1"/>
    </xf>
    <xf numFmtId="0" fontId="0" fillId="7" borderId="0" xfId="0" applyFill="1" applyAlignment="1"/>
    <xf numFmtId="0" fontId="11" fillId="5" borderId="0" xfId="0" applyFont="1" applyFill="1" applyBorder="1" applyAlignment="1"/>
    <xf numFmtId="0" fontId="11" fillId="5" borderId="6" xfId="0" applyFont="1" applyFill="1" applyBorder="1" applyAlignment="1"/>
    <xf numFmtId="0" fontId="11" fillId="7" borderId="0" xfId="0" applyFont="1" applyFill="1" applyAlignment="1"/>
    <xf numFmtId="0" fontId="4" fillId="6" borderId="4" xfId="0" applyFont="1" applyFill="1" applyBorder="1"/>
    <xf numFmtId="0" fontId="4" fillId="6" borderId="2" xfId="0" applyFont="1" applyFill="1" applyBorder="1"/>
    <xf numFmtId="0" fontId="4" fillId="6" borderId="3" xfId="0" applyFont="1" applyFill="1" applyBorder="1"/>
    <xf numFmtId="0" fontId="8" fillId="6" borderId="15" xfId="0" applyFont="1" applyFill="1" applyBorder="1"/>
    <xf numFmtId="0" fontId="4" fillId="6" borderId="18" xfId="0" applyFont="1" applyFill="1" applyBorder="1"/>
    <xf numFmtId="0" fontId="8" fillId="6" borderId="18" xfId="0" applyFont="1" applyFill="1" applyBorder="1"/>
    <xf numFmtId="0" fontId="8" fillId="6" borderId="18" xfId="0" applyFont="1" applyFill="1" applyBorder="1" applyAlignment="1">
      <alignment horizontal="center"/>
    </xf>
    <xf numFmtId="0" fontId="4" fillId="6" borderId="10" xfId="0" applyFont="1" applyFill="1" applyBorder="1"/>
    <xf numFmtId="44" fontId="0" fillId="0" borderId="0" xfId="0" applyNumberFormat="1"/>
    <xf numFmtId="44" fontId="0" fillId="0" borderId="0" xfId="4" applyFont="1"/>
    <xf numFmtId="164" fontId="0" fillId="8" borderId="3" xfId="0" applyNumberFormat="1" applyFill="1" applyBorder="1"/>
    <xf numFmtId="0" fontId="0" fillId="6" borderId="0" xfId="0" applyFill="1"/>
    <xf numFmtId="0" fontId="19" fillId="0" borderId="0" xfId="0" applyFont="1"/>
    <xf numFmtId="164" fontId="0" fillId="8" borderId="17" xfId="0" applyNumberFormat="1" applyFill="1" applyBorder="1"/>
    <xf numFmtId="164" fontId="0" fillId="8" borderId="2" xfId="0" applyNumberFormat="1" applyFill="1" applyBorder="1"/>
    <xf numFmtId="164" fontId="0" fillId="8" borderId="4" xfId="0" applyNumberFormat="1" applyFill="1" applyBorder="1"/>
    <xf numFmtId="164" fontId="0" fillId="8" borderId="5" xfId="0" applyNumberFormat="1" applyFill="1" applyBorder="1"/>
    <xf numFmtId="164" fontId="0" fillId="8" borderId="6" xfId="0" applyNumberFormat="1" applyFill="1" applyBorder="1"/>
    <xf numFmtId="164" fontId="0" fillId="8" borderId="10" xfId="0" applyNumberFormat="1" applyFill="1" applyBorder="1"/>
    <xf numFmtId="164" fontId="1" fillId="8" borderId="12" xfId="0" applyNumberFormat="1" applyFont="1" applyFill="1" applyBorder="1"/>
    <xf numFmtId="0" fontId="4" fillId="6" borderId="0" xfId="0" applyFont="1" applyFill="1" applyProtection="1"/>
    <xf numFmtId="0" fontId="12" fillId="6" borderId="0" xfId="0" applyFont="1" applyFill="1" applyProtection="1"/>
    <xf numFmtId="0" fontId="11" fillId="5" borderId="0" xfId="0" applyFont="1" applyFill="1" applyAlignment="1" applyProtection="1"/>
    <xf numFmtId="0" fontId="13" fillId="5" borderId="0" xfId="0" applyFont="1" applyFill="1" applyAlignment="1" applyProtection="1">
      <alignment horizontal="center" vertical="center"/>
    </xf>
    <xf numFmtId="0" fontId="13" fillId="5" borderId="0" xfId="1" applyFont="1" applyFill="1" applyBorder="1" applyAlignment="1" applyProtection="1">
      <alignment horizontal="center" vertical="center"/>
    </xf>
    <xf numFmtId="0" fontId="11" fillId="5" borderId="1" xfId="0" applyFont="1" applyFill="1" applyBorder="1" applyAlignment="1" applyProtection="1"/>
    <xf numFmtId="0" fontId="11" fillId="5" borderId="0" xfId="0" applyFont="1" applyFill="1" applyBorder="1" applyAlignment="1" applyProtection="1"/>
    <xf numFmtId="49" fontId="11" fillId="5" borderId="0" xfId="0" applyNumberFormat="1" applyFont="1" applyFill="1" applyAlignment="1" applyProtection="1">
      <alignment vertical="top" wrapText="1"/>
    </xf>
    <xf numFmtId="0" fontId="5" fillId="0" borderId="0" xfId="0" applyFont="1" applyProtection="1"/>
    <xf numFmtId="0" fontId="13" fillId="5" borderId="0" xfId="0" applyFont="1" applyFill="1" applyAlignment="1" applyProtection="1">
      <alignment horizontal="left" vertical="center"/>
    </xf>
    <xf numFmtId="0" fontId="13" fillId="5" borderId="0" xfId="1" applyFont="1" applyFill="1" applyBorder="1" applyAlignment="1" applyProtection="1">
      <alignment horizontal="left" vertical="center"/>
    </xf>
    <xf numFmtId="0" fontId="15" fillId="5" borderId="9" xfId="0" applyFont="1" applyFill="1" applyBorder="1" applyAlignment="1" applyProtection="1">
      <alignment horizontal="center" vertical="center" wrapText="1"/>
    </xf>
    <xf numFmtId="0" fontId="15" fillId="5" borderId="10" xfId="0" quotePrefix="1" applyFont="1" applyFill="1" applyBorder="1" applyAlignment="1" applyProtection="1">
      <alignment horizontal="center" vertical="center" wrapText="1"/>
    </xf>
    <xf numFmtId="0" fontId="15" fillId="5" borderId="11" xfId="0" quotePrefix="1" applyFont="1" applyFill="1" applyBorder="1" applyAlignment="1" applyProtection="1">
      <alignment horizontal="center" vertical="center" wrapText="1"/>
    </xf>
    <xf numFmtId="0" fontId="15" fillId="5" borderId="7" xfId="0" quotePrefix="1" applyFont="1" applyFill="1" applyBorder="1" applyAlignment="1" applyProtection="1">
      <alignment horizontal="center" vertical="center" wrapText="1"/>
    </xf>
    <xf numFmtId="0" fontId="15" fillId="5" borderId="1" xfId="0" quotePrefix="1" applyFont="1" applyFill="1" applyBorder="1" applyAlignment="1" applyProtection="1">
      <alignment horizontal="center" vertical="center" wrapText="1"/>
    </xf>
    <xf numFmtId="0" fontId="15" fillId="5" borderId="8" xfId="0" quotePrefix="1" applyFont="1" applyFill="1" applyBorder="1" applyAlignment="1" applyProtection="1">
      <alignment horizontal="center" vertical="center" wrapText="1"/>
    </xf>
    <xf numFmtId="49" fontId="17" fillId="5" borderId="0" xfId="0" applyNumberFormat="1" applyFont="1" applyFill="1" applyAlignment="1" applyProtection="1">
      <alignment horizontal="left" vertical="top" wrapText="1"/>
    </xf>
    <xf numFmtId="49" fontId="11" fillId="5" borderId="0" xfId="0" applyNumberFormat="1" applyFont="1" applyFill="1" applyAlignment="1" applyProtection="1">
      <alignment horizontal="left" vertical="top" wrapText="1"/>
    </xf>
    <xf numFmtId="0" fontId="16" fillId="5" borderId="0" xfId="0" applyFont="1" applyFill="1" applyAlignment="1" applyProtection="1">
      <alignment horizontal="center" vertical="center" wrapText="1"/>
    </xf>
    <xf numFmtId="0" fontId="11" fillId="5" borderId="0" xfId="0" applyFont="1" applyFill="1" applyAlignment="1" applyProtection="1">
      <alignment horizontal="center" vertical="center" wrapText="1"/>
    </xf>
    <xf numFmtId="49" fontId="11" fillId="5" borderId="5" xfId="0" applyNumberFormat="1" applyFont="1" applyFill="1" applyBorder="1" applyAlignment="1" applyProtection="1">
      <alignment horizontal="left" vertical="top" wrapText="1"/>
    </xf>
    <xf numFmtId="0" fontId="9" fillId="8" borderId="2" xfId="1" applyFont="1" applyFill="1" applyBorder="1" applyAlignment="1">
      <alignment horizontal="left" vertical="center"/>
    </xf>
    <xf numFmtId="0" fontId="9" fillId="8" borderId="3" xfId="1" applyFont="1" applyFill="1" applyBorder="1" applyAlignment="1">
      <alignment horizontal="left" vertical="center"/>
    </xf>
    <xf numFmtId="0" fontId="9" fillId="8" borderId="4" xfId="1" applyFont="1" applyFill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21" fillId="9" borderId="2" xfId="0" applyFont="1" applyFill="1" applyBorder="1" applyAlignment="1">
      <alignment horizontal="left" vertical="center"/>
    </xf>
    <xf numFmtId="0" fontId="21" fillId="9" borderId="3" xfId="0" applyFont="1" applyFill="1" applyBorder="1" applyAlignment="1">
      <alignment horizontal="left" vertical="center"/>
    </xf>
    <xf numFmtId="0" fontId="21" fillId="8" borderId="2" xfId="1" applyFont="1" applyFill="1" applyBorder="1" applyAlignment="1">
      <alignment horizontal="left" vertical="center"/>
    </xf>
    <xf numFmtId="0" fontId="21" fillId="8" borderId="3" xfId="1" applyFont="1" applyFill="1" applyBorder="1" applyAlignment="1">
      <alignment horizontal="left" vertical="center"/>
    </xf>
    <xf numFmtId="0" fontId="21" fillId="8" borderId="4" xfId="1" applyFont="1" applyFill="1" applyBorder="1" applyAlignment="1">
      <alignment horizontal="left" vertical="center"/>
    </xf>
    <xf numFmtId="0" fontId="20" fillId="0" borderId="27" xfId="0" applyFont="1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center" vertical="center"/>
      <protection locked="0"/>
    </xf>
    <xf numFmtId="0" fontId="19" fillId="0" borderId="29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9" fillId="0" borderId="25" xfId="0" applyFont="1" applyBorder="1" applyAlignment="1" applyProtection="1">
      <alignment horizontal="center" vertical="center"/>
      <protection locked="0"/>
    </xf>
    <xf numFmtId="0" fontId="19" fillId="0" borderId="30" xfId="0" applyFont="1" applyBorder="1" applyAlignment="1" applyProtection="1">
      <alignment horizontal="center" vertical="center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15" xfId="0" applyBorder="1" applyProtection="1">
      <protection locked="0"/>
    </xf>
    <xf numFmtId="0" fontId="19" fillId="0" borderId="22" xfId="0" applyFont="1" applyBorder="1" applyProtection="1">
      <protection locked="0"/>
    </xf>
    <xf numFmtId="44" fontId="0" fillId="14" borderId="34" xfId="4" applyFont="1" applyFill="1" applyBorder="1" applyProtection="1">
      <protection locked="0"/>
    </xf>
    <xf numFmtId="44" fontId="0" fillId="14" borderId="35" xfId="4" applyFon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24" xfId="0" applyBorder="1" applyProtection="1">
      <protection locked="0"/>
    </xf>
    <xf numFmtId="44" fontId="0" fillId="9" borderId="32" xfId="4" applyFont="1" applyFill="1" applyBorder="1" applyProtection="1">
      <protection locked="0"/>
    </xf>
    <xf numFmtId="44" fontId="0" fillId="0" borderId="33" xfId="4" applyFon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3" xfId="0" applyBorder="1" applyProtection="1">
      <protection locked="0"/>
    </xf>
    <xf numFmtId="44" fontId="0" fillId="9" borderId="20" xfId="4" applyFont="1" applyFill="1" applyBorder="1" applyProtection="1">
      <protection locked="0"/>
    </xf>
    <xf numFmtId="44" fontId="0" fillId="0" borderId="21" xfId="4" applyFont="1" applyBorder="1" applyProtection="1">
      <protection locked="0"/>
    </xf>
    <xf numFmtId="0" fontId="0" fillId="0" borderId="24" xfId="0" applyFont="1" applyBorder="1" applyProtection="1">
      <protection locked="0"/>
    </xf>
    <xf numFmtId="44" fontId="0" fillId="8" borderId="32" xfId="4" applyFont="1" applyFill="1" applyBorder="1" applyProtection="1">
      <protection locked="0"/>
    </xf>
    <xf numFmtId="0" fontId="19" fillId="0" borderId="17" xfId="0" applyFont="1" applyBorder="1" applyProtection="1">
      <protection locked="0"/>
    </xf>
    <xf numFmtId="0" fontId="19" fillId="0" borderId="36" xfId="0" applyFont="1" applyBorder="1" applyProtection="1">
      <protection locked="0"/>
    </xf>
    <xf numFmtId="44" fontId="19" fillId="8" borderId="37" xfId="4" applyFont="1" applyFill="1" applyBorder="1" applyProtection="1">
      <protection locked="0"/>
    </xf>
    <xf numFmtId="44" fontId="19" fillId="0" borderId="38" xfId="4" applyFont="1" applyBorder="1" applyProtection="1">
      <protection locked="0"/>
    </xf>
    <xf numFmtId="0" fontId="19" fillId="0" borderId="0" xfId="0" applyFont="1" applyProtection="1">
      <protection locked="0"/>
    </xf>
    <xf numFmtId="0" fontId="0" fillId="0" borderId="23" xfId="0" applyFont="1" applyBorder="1" applyProtection="1">
      <protection locked="0"/>
    </xf>
    <xf numFmtId="0" fontId="19" fillId="0" borderId="39" xfId="0" applyFont="1" applyBorder="1" applyProtection="1">
      <protection locked="0"/>
    </xf>
    <xf numFmtId="44" fontId="0" fillId="8" borderId="40" xfId="4" applyFont="1" applyFill="1" applyBorder="1" applyProtection="1">
      <protection locked="0"/>
    </xf>
    <xf numFmtId="44" fontId="0" fillId="0" borderId="39" xfId="4" applyFont="1" applyBorder="1" applyProtection="1">
      <protection locked="0"/>
    </xf>
    <xf numFmtId="0" fontId="19" fillId="0" borderId="16" xfId="0" applyFont="1" applyBorder="1" applyProtection="1">
      <protection locked="0"/>
    </xf>
    <xf numFmtId="0" fontId="19" fillId="0" borderId="41" xfId="0" applyFont="1" applyBorder="1" applyProtection="1">
      <protection locked="0"/>
    </xf>
    <xf numFmtId="44" fontId="19" fillId="8" borderId="42" xfId="4" applyFont="1" applyFill="1" applyBorder="1" applyProtection="1">
      <protection locked="0"/>
    </xf>
    <xf numFmtId="44" fontId="19" fillId="0" borderId="41" xfId="4" applyFont="1" applyBorder="1" applyProtection="1">
      <protection locked="0"/>
    </xf>
    <xf numFmtId="9" fontId="0" fillId="0" borderId="0" xfId="0" applyNumberFormat="1" applyProtection="1"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9" xfId="0" applyBorder="1" applyProtection="1">
      <protection locked="0"/>
    </xf>
    <xf numFmtId="44" fontId="0" fillId="8" borderId="11" xfId="2" applyFont="1" applyFill="1" applyBorder="1" applyAlignment="1" applyProtection="1">
      <alignment horizontal="right"/>
      <protection locked="0"/>
    </xf>
    <xf numFmtId="0" fontId="0" fillId="0" borderId="5" xfId="0" applyFont="1" applyBorder="1" applyProtection="1">
      <protection locked="0"/>
    </xf>
    <xf numFmtId="0" fontId="2" fillId="0" borderId="0" xfId="0" applyFont="1" applyBorder="1" applyProtection="1">
      <protection locked="0"/>
    </xf>
    <xf numFmtId="164" fontId="0" fillId="8" borderId="6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0" fillId="0" borderId="7" xfId="0" applyBorder="1" applyProtection="1">
      <protection locked="0"/>
    </xf>
    <xf numFmtId="164" fontId="0" fillId="8" borderId="8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164" fontId="0" fillId="8" borderId="4" xfId="0" applyNumberFormat="1" applyFill="1" applyBorder="1" applyAlignment="1" applyProtection="1">
      <alignment horizontal="center"/>
      <protection locked="0"/>
    </xf>
    <xf numFmtId="164" fontId="0" fillId="0" borderId="6" xfId="0" applyNumberFormat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0" borderId="3" xfId="0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0" fontId="0" fillId="0" borderId="1" xfId="0" applyFill="1" applyBorder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164" fontId="0" fillId="8" borderId="8" xfId="0" applyNumberFormat="1" applyFill="1" applyBorder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4" fontId="6" fillId="8" borderId="26" xfId="0" applyNumberFormat="1" applyFont="1" applyFill="1" applyBorder="1" applyAlignment="1" applyProtection="1">
      <alignment horizontal="center" vertical="center"/>
      <protection locked="0"/>
    </xf>
    <xf numFmtId="0" fontId="19" fillId="11" borderId="2" xfId="0" applyFont="1" applyFill="1" applyBorder="1" applyAlignment="1" applyProtection="1">
      <alignment horizontal="center"/>
      <protection locked="0"/>
    </xf>
    <xf numFmtId="0" fontId="19" fillId="11" borderId="3" xfId="0" applyFont="1" applyFill="1" applyBorder="1" applyAlignment="1" applyProtection="1">
      <alignment horizontal="center"/>
      <protection locked="0"/>
    </xf>
    <xf numFmtId="0" fontId="19" fillId="11" borderId="4" xfId="0" applyFont="1" applyFill="1" applyBorder="1" applyAlignment="1" applyProtection="1">
      <alignment horizontal="center"/>
      <protection locked="0"/>
    </xf>
    <xf numFmtId="0" fontId="0" fillId="10" borderId="2" xfId="0" applyFill="1" applyBorder="1" applyProtection="1">
      <protection locked="0"/>
    </xf>
    <xf numFmtId="0" fontId="0" fillId="10" borderId="17" xfId="0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9" borderId="16" xfId="0" applyFill="1" applyBorder="1" applyProtection="1">
      <protection locked="0"/>
    </xf>
    <xf numFmtId="164" fontId="0" fillId="9" borderId="16" xfId="0" applyNumberFormat="1" applyFill="1" applyBorder="1" applyProtection="1">
      <protection locked="0"/>
    </xf>
    <xf numFmtId="164" fontId="0" fillId="8" borderId="16" xfId="0" applyNumberFormat="1" applyFill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9" borderId="18" xfId="0" applyFill="1" applyBorder="1" applyProtection="1">
      <protection locked="0"/>
    </xf>
    <xf numFmtId="164" fontId="0" fillId="9" borderId="18" xfId="0" applyNumberFormat="1" applyFill="1" applyBorder="1" applyProtection="1">
      <protection locked="0"/>
    </xf>
    <xf numFmtId="164" fontId="0" fillId="8" borderId="18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164" fontId="0" fillId="9" borderId="17" xfId="0" applyNumberFormat="1" applyFill="1" applyBorder="1" applyAlignment="1" applyProtection="1">
      <alignment horizontal="right"/>
      <protection locked="0"/>
    </xf>
    <xf numFmtId="164" fontId="0" fillId="8" borderId="17" xfId="0" applyNumberFormat="1" applyFill="1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center"/>
      <protection locked="0"/>
    </xf>
    <xf numFmtId="0" fontId="19" fillId="0" borderId="19" xfId="0" applyFont="1" applyBorder="1" applyProtection="1">
      <protection locked="0"/>
    </xf>
    <xf numFmtId="164" fontId="19" fillId="8" borderId="19" xfId="0" applyNumberFormat="1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9" fillId="13" borderId="2" xfId="0" applyFont="1" applyFill="1" applyBorder="1" applyAlignment="1" applyProtection="1">
      <alignment horizontal="center"/>
      <protection locked="0"/>
    </xf>
    <xf numFmtId="0" fontId="19" fillId="13" borderId="3" xfId="0" applyFont="1" applyFill="1" applyBorder="1" applyAlignment="1" applyProtection="1">
      <alignment horizontal="center"/>
      <protection locked="0"/>
    </xf>
    <xf numFmtId="0" fontId="19" fillId="13" borderId="4" xfId="0" applyFont="1" applyFill="1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8" borderId="3" xfId="0" applyNumberFormat="1" applyFill="1" applyBorder="1" applyProtection="1">
      <protection locked="0"/>
    </xf>
    <xf numFmtId="164" fontId="0" fillId="9" borderId="4" xfId="0" applyNumberFormat="1" applyFill="1" applyBorder="1" applyProtection="1">
      <protection locked="0"/>
    </xf>
    <xf numFmtId="164" fontId="0" fillId="0" borderId="0" xfId="0" applyNumberFormat="1" applyBorder="1" applyProtection="1">
      <protection locked="0"/>
    </xf>
    <xf numFmtId="164" fontId="0" fillId="8" borderId="0" xfId="0" applyNumberFormat="1" applyFill="1" applyBorder="1" applyProtection="1">
      <protection locked="0"/>
    </xf>
    <xf numFmtId="164" fontId="0" fillId="9" borderId="6" xfId="0" applyNumberFormat="1" applyFill="1" applyBorder="1" applyProtection="1">
      <protection locked="0"/>
    </xf>
    <xf numFmtId="164" fontId="0" fillId="8" borderId="1" xfId="0" applyNumberFormat="1" applyFill="1" applyBorder="1" applyProtection="1">
      <protection locked="0"/>
    </xf>
    <xf numFmtId="164" fontId="0" fillId="9" borderId="8" xfId="0" applyNumberFormat="1" applyFill="1" applyBorder="1" applyProtection="1">
      <protection locked="0"/>
    </xf>
    <xf numFmtId="0" fontId="0" fillId="0" borderId="14" xfId="0" applyBorder="1" applyProtection="1">
      <protection locked="0"/>
    </xf>
    <xf numFmtId="0" fontId="19" fillId="0" borderId="12" xfId="0" applyFont="1" applyBorder="1" applyProtection="1">
      <protection locked="0"/>
    </xf>
    <xf numFmtId="164" fontId="19" fillId="8" borderId="12" xfId="0" applyNumberFormat="1" applyFont="1" applyFill="1" applyBorder="1" applyProtection="1">
      <protection locked="0"/>
    </xf>
    <xf numFmtId="164" fontId="19" fillId="8" borderId="13" xfId="0" applyNumberFormat="1" applyFont="1" applyFill="1" applyBorder="1" applyProtection="1">
      <protection locked="0"/>
    </xf>
    <xf numFmtId="0" fontId="19" fillId="12" borderId="2" xfId="0" applyFont="1" applyFill="1" applyBorder="1" applyAlignment="1" applyProtection="1">
      <alignment horizontal="center"/>
      <protection locked="0"/>
    </xf>
    <xf numFmtId="0" fontId="19" fillId="12" borderId="3" xfId="0" applyFont="1" applyFill="1" applyBorder="1" applyAlignment="1" applyProtection="1">
      <alignment horizontal="center"/>
      <protection locked="0"/>
    </xf>
    <xf numFmtId="0" fontId="19" fillId="12" borderId="4" xfId="0" applyFont="1" applyFill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44" fontId="0" fillId="9" borderId="0" xfId="4" applyFont="1" applyFill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9" borderId="1" xfId="4" applyFont="1" applyFill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44" fontId="0" fillId="8" borderId="0" xfId="0" applyNumberFormat="1" applyFill="1" applyBorder="1" applyProtection="1">
      <protection locked="0"/>
    </xf>
    <xf numFmtId="44" fontId="0" fillId="8" borderId="0" xfId="0" applyNumberFormat="1" applyFill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19" fillId="0" borderId="12" xfId="0" applyFont="1" applyFill="1" applyBorder="1" applyProtection="1">
      <protection locked="0"/>
    </xf>
    <xf numFmtId="44" fontId="19" fillId="8" borderId="12" xfId="0" applyNumberFormat="1" applyFont="1" applyFill="1" applyBorder="1" applyProtection="1">
      <protection locked="0"/>
    </xf>
  </cellXfs>
  <cellStyles count="5">
    <cellStyle name="Standard" xfId="0" builtinId="0"/>
    <cellStyle name="Standard 2" xfId="3"/>
    <cellStyle name="Standard 5" xfId="1"/>
    <cellStyle name="Währung" xfId="2" builtinId="4"/>
    <cellStyle name="Währung 2" xfId="4"/>
  </cellStyles>
  <dxfs count="1">
    <dxf>
      <border>
        <left/>
        <right/>
        <top/>
        <bottom/>
      </border>
    </dxf>
  </dxfs>
  <tableStyles count="0" defaultTableStyle="TableStyleMedium9" defaultPivotStyle="PivotStyleLight16"/>
  <colors>
    <mruColors>
      <color rgb="FFFFE181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Finanzierungsmittel</a:t>
            </a:r>
          </a:p>
        </c:rich>
      </c:tx>
      <c:layout>
        <c:manualLayout>
          <c:xMode val="edge"/>
          <c:yMode val="edge"/>
          <c:x val="0.25771184299408545"/>
          <c:y val="5.9590467858184414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4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737719640494892E-2"/>
          <c:y val="0.23904382470119526"/>
          <c:w val="0.650119704214004"/>
          <c:h val="0.68525896414342624"/>
        </c:manualLayout>
      </c:layout>
      <c:pie3DChart>
        <c:varyColors val="1"/>
        <c:ser>
          <c:idx val="0"/>
          <c:order val="0"/>
          <c:explosion val="25"/>
          <c:dPt>
            <c:idx val="1"/>
            <c:bubble3D val="0"/>
            <c:explosion val="19"/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Finanzierungsmittel!$G$9:$G$11</c:f>
              <c:strCache>
                <c:ptCount val="3"/>
                <c:pt idx="0">
                  <c:v>Eigenkapital</c:v>
                </c:pt>
                <c:pt idx="1">
                  <c:v>langfristiges Fremdkapital</c:v>
                </c:pt>
                <c:pt idx="2">
                  <c:v>kurzfristiges Fremdkapital</c:v>
                </c:pt>
              </c:strCache>
            </c:strRef>
          </c:cat>
          <c:val>
            <c:numRef>
              <c:f>Finanzierungsmittel!$H$9:$H$11</c:f>
              <c:numCache>
                <c:formatCode>#,##0.00\ "€"</c:formatCode>
                <c:ptCount val="3"/>
                <c:pt idx="0" formatCode="_(&quot;€&quot;* #,##0.00_);_(&quot;€&quot;* \(#,##0.00\);_(&quot;€&quot;* &quot;-&quot;??_);_(@_)">
                  <c:v>10000</c:v>
                </c:pt>
                <c:pt idx="1">
                  <c:v>60000</c:v>
                </c:pt>
                <c:pt idx="2">
                  <c:v>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976520889943694"/>
          <c:y val="0.44223107569721115"/>
          <c:w val="0.2907808131575364"/>
          <c:h val="0.36653386454183268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Verteilung der Fixkosten</a:t>
            </a:r>
          </a:p>
        </c:rich>
      </c:tx>
      <c:layout>
        <c:manualLayout>
          <c:xMode val="edge"/>
          <c:yMode val="edge"/>
          <c:x val="0.31674128689410275"/>
          <c:y val="3.5476710145035492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7"/>
              <c:layout>
                <c:manualLayout>
                  <c:x val="4.551058541482975E-3"/>
                  <c:y val="1.71814802403788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Betriebsmittelplan!$B$10:$B$18</c:f>
              <c:strCache>
                <c:ptCount val="9"/>
                <c:pt idx="0">
                  <c:v>Miete</c:v>
                </c:pt>
                <c:pt idx="1">
                  <c:v>Strom</c:v>
                </c:pt>
                <c:pt idx="2">
                  <c:v>Nahwärme</c:v>
                </c:pt>
                <c:pt idx="3">
                  <c:v>Wasser</c:v>
                </c:pt>
                <c:pt idx="4">
                  <c:v>Gema</c:v>
                </c:pt>
                <c:pt idx="5">
                  <c:v>kalk. Unternehmerlohn</c:v>
                </c:pt>
                <c:pt idx="6">
                  <c:v>…</c:v>
                </c:pt>
                <c:pt idx="7">
                  <c:v>Zinsen</c:v>
                </c:pt>
                <c:pt idx="8">
                  <c:v>Abschreibungen</c:v>
                </c:pt>
              </c:strCache>
            </c:strRef>
          </c:cat>
          <c:val>
            <c:numRef>
              <c:f>Betriebsmittelplan!$C$10:$C$18</c:f>
              <c:numCache>
                <c:formatCode>#,##0.00\ "€"</c:formatCode>
                <c:ptCount val="9"/>
                <c:pt idx="0">
                  <c:v>5460</c:v>
                </c:pt>
                <c:pt idx="1">
                  <c:v>300</c:v>
                </c:pt>
                <c:pt idx="2">
                  <c:v>300</c:v>
                </c:pt>
                <c:pt idx="3">
                  <c:v>180</c:v>
                </c:pt>
                <c:pt idx="4">
                  <c:v>451.95</c:v>
                </c:pt>
                <c:pt idx="5">
                  <c:v>2500</c:v>
                </c:pt>
                <c:pt idx="7">
                  <c:v>400</c:v>
                </c:pt>
                <c:pt idx="8">
                  <c:v>994.44416666666666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Kostenverteilung</a:t>
            </a:r>
          </a:p>
        </c:rich>
      </c:tx>
      <c:layout/>
      <c:overlay val="0"/>
    </c:title>
    <c:autoTitleDeleted val="0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Kostenplan!$B$10:$B$16</c:f>
              <c:strCache>
                <c:ptCount val="7"/>
                <c:pt idx="0">
                  <c:v>Personalkosten</c:v>
                </c:pt>
                <c:pt idx="1">
                  <c:v>Betriebsausgaben</c:v>
                </c:pt>
                <c:pt idx="2">
                  <c:v>Fixe Kosten</c:v>
                </c:pt>
                <c:pt idx="3">
                  <c:v>Variable Kosten</c:v>
                </c:pt>
                <c:pt idx="4">
                  <c:v>Zinsen</c:v>
                </c:pt>
                <c:pt idx="5">
                  <c:v>Abschreibungen</c:v>
                </c:pt>
                <c:pt idx="6">
                  <c:v>Kalk. Unternehmerlohn</c:v>
                </c:pt>
              </c:strCache>
            </c:strRef>
          </c:cat>
          <c:val>
            <c:numRef>
              <c:f>Kostenplan!$C$10:$C$16</c:f>
              <c:numCache>
                <c:formatCode>#,##0.00\ "€"</c:formatCode>
                <c:ptCount val="7"/>
                <c:pt idx="0">
                  <c:v>10000</c:v>
                </c:pt>
                <c:pt idx="2">
                  <c:v>6691.95</c:v>
                </c:pt>
                <c:pt idx="3">
                  <c:v>10747.395799999998</c:v>
                </c:pt>
                <c:pt idx="4">
                  <c:v>400</c:v>
                </c:pt>
                <c:pt idx="5">
                  <c:v>994.44444444444446</c:v>
                </c:pt>
                <c:pt idx="6">
                  <c:v>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8544521744878941"/>
          <c:y val="0.19264761485233925"/>
          <c:w val="0.40423220330441745"/>
          <c:h val="0.7031661252133693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Liquiditätsentwicklung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Liquiditätsplan!$B$30</c:f>
              <c:strCache>
                <c:ptCount val="1"/>
                <c:pt idx="0">
                  <c:v>Ergebnis</c:v>
                </c:pt>
              </c:strCache>
            </c:strRef>
          </c:tx>
          <c:marker>
            <c:symbol val="none"/>
          </c:marker>
          <c:val>
            <c:numRef>
              <c:f>(Liquiditätsplan!$C$30,Liquiditätsplan!$E$30,Liquiditätsplan!$G$30,Liquiditätsplan!$I$30,Liquiditätsplan!$K$30,Liquiditätsplan!$M$30,Liquiditätsplan!$O$30,Liquiditätsplan!$Q$30,Liquiditätsplan!$S$30,Liquiditätsplan!$U$30,Liquiditätsplan!$W$30,Liquiditätsplan!$Y$30)</c:f>
              <c:numCache>
                <c:formatCode>_("€"* #,##0.00_);_("€"* \(#,##0.00\);_("€"* "-"??_);_(@_)</c:formatCode>
                <c:ptCount val="12"/>
                <c:pt idx="0">
                  <c:v>12731.080000000002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Liquiditätsplan!$B$31</c:f>
              <c:strCache>
                <c:ptCount val="1"/>
                <c:pt idx="0">
                  <c:v>Über-/ Unterdeckung</c:v>
                </c:pt>
              </c:strCache>
            </c:strRef>
          </c:tx>
          <c:marker>
            <c:symbol val="none"/>
          </c:marker>
          <c:trendline>
            <c:name>Trend</c:name>
            <c:trendlineType val="linear"/>
            <c:dispRSqr val="0"/>
            <c:dispEq val="0"/>
          </c:trendline>
          <c:val>
            <c:numRef>
              <c:f>(Liquiditätsplan!$C$31,Liquiditätsplan!$E$31,Liquiditätsplan!$G$31,Liquiditätsplan!$I$31,Liquiditätsplan!$K$31,Liquiditätsplan!$M$31,Liquiditätsplan!$O$31,Liquiditätsplan!$Q$31,Liquiditätsplan!$S$31,Liquiditätsplan!$U$31,Liquiditätsplan!$W$31,Liquiditätsplan!$Y$31)</c:f>
              <c:numCache>
                <c:formatCode>_("€"* #,##0.00_);_("€"* \(#,##0.00\);_("€"* "-"??_);_(@_)</c:formatCode>
                <c:ptCount val="12"/>
                <c:pt idx="0">
                  <c:v>12731.080000000002</c:v>
                </c:pt>
                <c:pt idx="1">
                  <c:v>12731.080000000002</c:v>
                </c:pt>
                <c:pt idx="2">
                  <c:v>12731.080000000002</c:v>
                </c:pt>
                <c:pt idx="3">
                  <c:v>12731.080000000002</c:v>
                </c:pt>
                <c:pt idx="4">
                  <c:v>12731.080000000002</c:v>
                </c:pt>
                <c:pt idx="5">
                  <c:v>12731.080000000002</c:v>
                </c:pt>
                <c:pt idx="6">
                  <c:v>12731.080000000002</c:v>
                </c:pt>
                <c:pt idx="7">
                  <c:v>12731.080000000002</c:v>
                </c:pt>
                <c:pt idx="8">
                  <c:v>12731.080000000002</c:v>
                </c:pt>
                <c:pt idx="9">
                  <c:v>12731.080000000002</c:v>
                </c:pt>
                <c:pt idx="10">
                  <c:v>12731.080000000002</c:v>
                </c:pt>
                <c:pt idx="11">
                  <c:v>12731.080000000002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51840"/>
        <c:axId val="89658112"/>
      </c:lineChart>
      <c:catAx>
        <c:axId val="89651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Monate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89658112"/>
        <c:crosses val="autoZero"/>
        <c:auto val="1"/>
        <c:lblAlgn val="ctr"/>
        <c:lblOffset val="100"/>
        <c:noMultiLvlLbl val="0"/>
      </c:catAx>
      <c:valAx>
        <c:axId val="89658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Summe</a:t>
                </a:r>
              </a:p>
            </c:rich>
          </c:tx>
          <c:layout/>
          <c:overlay val="0"/>
        </c:title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crossAx val="89651840"/>
        <c:crossesAt val="1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57150</xdr:rowOff>
    </xdr:from>
    <xdr:to>
      <xdr:col>30</xdr:col>
      <xdr:colOff>57150</xdr:colOff>
      <xdr:row>0</xdr:row>
      <xdr:rowOff>552450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57150"/>
          <a:ext cx="52863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57150</xdr:rowOff>
    </xdr:from>
    <xdr:to>
      <xdr:col>6</xdr:col>
      <xdr:colOff>123825</xdr:colOff>
      <xdr:row>0</xdr:row>
      <xdr:rowOff>552450</xdr:rowOff>
    </xdr:to>
    <xdr:pic>
      <xdr:nvPicPr>
        <xdr:cNvPr id="2049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57150"/>
          <a:ext cx="52863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0</xdr:row>
      <xdr:rowOff>47625</xdr:rowOff>
    </xdr:from>
    <xdr:to>
      <xdr:col>7</xdr:col>
      <xdr:colOff>990600</xdr:colOff>
      <xdr:row>0</xdr:row>
      <xdr:rowOff>571500</xdr:rowOff>
    </xdr:to>
    <xdr:pic>
      <xdr:nvPicPr>
        <xdr:cNvPr id="3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47625"/>
          <a:ext cx="428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12</xdr:row>
      <xdr:rowOff>161925</xdr:rowOff>
    </xdr:from>
    <xdr:to>
      <xdr:col>8</xdr:col>
      <xdr:colOff>66675</xdr:colOff>
      <xdr:row>25</xdr:row>
      <xdr:rowOff>28575</xdr:rowOff>
    </xdr:to>
    <xdr:graphicFrame macro="">
      <xdr:nvGraphicFramePr>
        <xdr:cNvPr id="1025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857250</xdr:colOff>
      <xdr:row>0</xdr:row>
      <xdr:rowOff>76200</xdr:rowOff>
    </xdr:from>
    <xdr:to>
      <xdr:col>6</xdr:col>
      <xdr:colOff>485775</xdr:colOff>
      <xdr:row>0</xdr:row>
      <xdr:rowOff>571500</xdr:rowOff>
    </xdr:to>
    <xdr:pic>
      <xdr:nvPicPr>
        <xdr:cNvPr id="1026" name="Grafik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8700" y="76200"/>
          <a:ext cx="52863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1104900</xdr:colOff>
      <xdr:row>0</xdr:row>
      <xdr:rowOff>85725</xdr:rowOff>
    </xdr:from>
    <xdr:to>
      <xdr:col>8</xdr:col>
      <xdr:colOff>1533525</xdr:colOff>
      <xdr:row>1</xdr:row>
      <xdr:rowOff>0</xdr:rowOff>
    </xdr:to>
    <xdr:pic>
      <xdr:nvPicPr>
        <xdr:cNvPr id="4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85725"/>
          <a:ext cx="428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80961</xdr:rowOff>
    </xdr:from>
    <xdr:to>
      <xdr:col>5</xdr:col>
      <xdr:colOff>361951</xdr:colOff>
      <xdr:row>35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857250</xdr:colOff>
      <xdr:row>0</xdr:row>
      <xdr:rowOff>76199</xdr:rowOff>
    </xdr:from>
    <xdr:to>
      <xdr:col>6</xdr:col>
      <xdr:colOff>485775</xdr:colOff>
      <xdr:row>0</xdr:row>
      <xdr:rowOff>485774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0" y="76199"/>
          <a:ext cx="3533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257175</xdr:colOff>
      <xdr:row>0</xdr:row>
      <xdr:rowOff>19050</xdr:rowOff>
    </xdr:from>
    <xdr:to>
      <xdr:col>9</xdr:col>
      <xdr:colOff>685800</xdr:colOff>
      <xdr:row>0</xdr:row>
      <xdr:rowOff>542925</xdr:rowOff>
    </xdr:to>
    <xdr:pic>
      <xdr:nvPicPr>
        <xdr:cNvPr id="4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19050"/>
          <a:ext cx="428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76199</xdr:rowOff>
    </xdr:from>
    <xdr:to>
      <xdr:col>6</xdr:col>
      <xdr:colOff>485775</xdr:colOff>
      <xdr:row>0</xdr:row>
      <xdr:rowOff>428625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76199"/>
          <a:ext cx="3533775" cy="114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157162</xdr:colOff>
      <xdr:row>5</xdr:row>
      <xdr:rowOff>123825</xdr:rowOff>
    </xdr:from>
    <xdr:to>
      <xdr:col>8</xdr:col>
      <xdr:colOff>1152525</xdr:colOff>
      <xdr:row>19</xdr:row>
      <xdr:rowOff>161925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781050</xdr:colOff>
      <xdr:row>0</xdr:row>
      <xdr:rowOff>0</xdr:rowOff>
    </xdr:from>
    <xdr:to>
      <xdr:col>9</xdr:col>
      <xdr:colOff>1209675</xdr:colOff>
      <xdr:row>0</xdr:row>
      <xdr:rowOff>523875</xdr:rowOff>
    </xdr:to>
    <xdr:pic>
      <xdr:nvPicPr>
        <xdr:cNvPr id="4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0"/>
          <a:ext cx="428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76199</xdr:rowOff>
    </xdr:from>
    <xdr:to>
      <xdr:col>6</xdr:col>
      <xdr:colOff>485775</xdr:colOff>
      <xdr:row>0</xdr:row>
      <xdr:rowOff>504825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76199"/>
          <a:ext cx="3533775" cy="114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361950</xdr:colOff>
      <xdr:row>0</xdr:row>
      <xdr:rowOff>19050</xdr:rowOff>
    </xdr:from>
    <xdr:to>
      <xdr:col>9</xdr:col>
      <xdr:colOff>790575</xdr:colOff>
      <xdr:row>0</xdr:row>
      <xdr:rowOff>542925</xdr:rowOff>
    </xdr:to>
    <xdr:pic>
      <xdr:nvPicPr>
        <xdr:cNvPr id="3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19050"/>
          <a:ext cx="428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1185861</xdr:colOff>
      <xdr:row>32</xdr:row>
      <xdr:rowOff>157161</xdr:rowOff>
    </xdr:from>
    <xdr:to>
      <xdr:col>7</xdr:col>
      <xdr:colOff>476249</xdr:colOff>
      <xdr:row>51</xdr:row>
      <xdr:rowOff>142874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857250</xdr:colOff>
      <xdr:row>0</xdr:row>
      <xdr:rowOff>76199</xdr:rowOff>
    </xdr:from>
    <xdr:to>
      <xdr:col>6</xdr:col>
      <xdr:colOff>485775</xdr:colOff>
      <xdr:row>1</xdr:row>
      <xdr:rowOff>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19250" y="76199"/>
          <a:ext cx="4619625" cy="495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476250</xdr:colOff>
      <xdr:row>0</xdr:row>
      <xdr:rowOff>19050</xdr:rowOff>
    </xdr:from>
    <xdr:to>
      <xdr:col>13</xdr:col>
      <xdr:colOff>38100</xdr:colOff>
      <xdr:row>0</xdr:row>
      <xdr:rowOff>542925</xdr:rowOff>
    </xdr:to>
    <xdr:pic>
      <xdr:nvPicPr>
        <xdr:cNvPr id="4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975" y="19050"/>
          <a:ext cx="428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3"/>
  <sheetViews>
    <sheetView workbookViewId="0">
      <selection activeCell="AM36" sqref="AM36"/>
    </sheetView>
  </sheetViews>
  <sheetFormatPr baseColWidth="10" defaultRowHeight="15" x14ac:dyDescent="0.25"/>
  <cols>
    <col min="1" max="1" width="0.5703125" style="36" customWidth="1"/>
    <col min="2" max="31" width="2.85546875" style="36" customWidth="1"/>
    <col min="32" max="32" width="0.5703125" style="36" customWidth="1"/>
    <col min="33" max="33" width="11.42578125" style="29"/>
    <col min="34" max="38" width="2.7109375" style="29" customWidth="1"/>
    <col min="39" max="256" width="11.42578125" style="29"/>
    <col min="257" max="257" width="0.5703125" style="29" customWidth="1"/>
    <col min="258" max="287" width="2.85546875" style="29" customWidth="1"/>
    <col min="288" max="288" width="0.5703125" style="29" customWidth="1"/>
    <col min="289" max="289" width="11.42578125" style="29"/>
    <col min="290" max="294" width="2.7109375" style="29" customWidth="1"/>
    <col min="295" max="512" width="11.42578125" style="29"/>
    <col min="513" max="513" width="0.5703125" style="29" customWidth="1"/>
    <col min="514" max="543" width="2.85546875" style="29" customWidth="1"/>
    <col min="544" max="544" width="0.5703125" style="29" customWidth="1"/>
    <col min="545" max="545" width="11.42578125" style="29"/>
    <col min="546" max="550" width="2.7109375" style="29" customWidth="1"/>
    <col min="551" max="768" width="11.42578125" style="29"/>
    <col min="769" max="769" width="0.5703125" style="29" customWidth="1"/>
    <col min="770" max="799" width="2.85546875" style="29" customWidth="1"/>
    <col min="800" max="800" width="0.5703125" style="29" customWidth="1"/>
    <col min="801" max="801" width="11.42578125" style="29"/>
    <col min="802" max="806" width="2.7109375" style="29" customWidth="1"/>
    <col min="807" max="1024" width="11.42578125" style="29"/>
    <col min="1025" max="1025" width="0.5703125" style="29" customWidth="1"/>
    <col min="1026" max="1055" width="2.85546875" style="29" customWidth="1"/>
    <col min="1056" max="1056" width="0.5703125" style="29" customWidth="1"/>
    <col min="1057" max="1057" width="11.42578125" style="29"/>
    <col min="1058" max="1062" width="2.7109375" style="29" customWidth="1"/>
    <col min="1063" max="1280" width="11.42578125" style="29"/>
    <col min="1281" max="1281" width="0.5703125" style="29" customWidth="1"/>
    <col min="1282" max="1311" width="2.85546875" style="29" customWidth="1"/>
    <col min="1312" max="1312" width="0.5703125" style="29" customWidth="1"/>
    <col min="1313" max="1313" width="11.42578125" style="29"/>
    <col min="1314" max="1318" width="2.7109375" style="29" customWidth="1"/>
    <col min="1319" max="1536" width="11.42578125" style="29"/>
    <col min="1537" max="1537" width="0.5703125" style="29" customWidth="1"/>
    <col min="1538" max="1567" width="2.85546875" style="29" customWidth="1"/>
    <col min="1568" max="1568" width="0.5703125" style="29" customWidth="1"/>
    <col min="1569" max="1569" width="11.42578125" style="29"/>
    <col min="1570" max="1574" width="2.7109375" style="29" customWidth="1"/>
    <col min="1575" max="1792" width="11.42578125" style="29"/>
    <col min="1793" max="1793" width="0.5703125" style="29" customWidth="1"/>
    <col min="1794" max="1823" width="2.85546875" style="29" customWidth="1"/>
    <col min="1824" max="1824" width="0.5703125" style="29" customWidth="1"/>
    <col min="1825" max="1825" width="11.42578125" style="29"/>
    <col min="1826" max="1830" width="2.7109375" style="29" customWidth="1"/>
    <col min="1831" max="2048" width="11.42578125" style="29"/>
    <col min="2049" max="2049" width="0.5703125" style="29" customWidth="1"/>
    <col min="2050" max="2079" width="2.85546875" style="29" customWidth="1"/>
    <col min="2080" max="2080" width="0.5703125" style="29" customWidth="1"/>
    <col min="2081" max="2081" width="11.42578125" style="29"/>
    <col min="2082" max="2086" width="2.7109375" style="29" customWidth="1"/>
    <col min="2087" max="2304" width="11.42578125" style="29"/>
    <col min="2305" max="2305" width="0.5703125" style="29" customWidth="1"/>
    <col min="2306" max="2335" width="2.85546875" style="29" customWidth="1"/>
    <col min="2336" max="2336" width="0.5703125" style="29" customWidth="1"/>
    <col min="2337" max="2337" width="11.42578125" style="29"/>
    <col min="2338" max="2342" width="2.7109375" style="29" customWidth="1"/>
    <col min="2343" max="2560" width="11.42578125" style="29"/>
    <col min="2561" max="2561" width="0.5703125" style="29" customWidth="1"/>
    <col min="2562" max="2591" width="2.85546875" style="29" customWidth="1"/>
    <col min="2592" max="2592" width="0.5703125" style="29" customWidth="1"/>
    <col min="2593" max="2593" width="11.42578125" style="29"/>
    <col min="2594" max="2598" width="2.7109375" style="29" customWidth="1"/>
    <col min="2599" max="2816" width="11.42578125" style="29"/>
    <col min="2817" max="2817" width="0.5703125" style="29" customWidth="1"/>
    <col min="2818" max="2847" width="2.85546875" style="29" customWidth="1"/>
    <col min="2848" max="2848" width="0.5703125" style="29" customWidth="1"/>
    <col min="2849" max="2849" width="11.42578125" style="29"/>
    <col min="2850" max="2854" width="2.7109375" style="29" customWidth="1"/>
    <col min="2855" max="3072" width="11.42578125" style="29"/>
    <col min="3073" max="3073" width="0.5703125" style="29" customWidth="1"/>
    <col min="3074" max="3103" width="2.85546875" style="29" customWidth="1"/>
    <col min="3104" max="3104" width="0.5703125" style="29" customWidth="1"/>
    <col min="3105" max="3105" width="11.42578125" style="29"/>
    <col min="3106" max="3110" width="2.7109375" style="29" customWidth="1"/>
    <col min="3111" max="3328" width="11.42578125" style="29"/>
    <col min="3329" max="3329" width="0.5703125" style="29" customWidth="1"/>
    <col min="3330" max="3359" width="2.85546875" style="29" customWidth="1"/>
    <col min="3360" max="3360" width="0.5703125" style="29" customWidth="1"/>
    <col min="3361" max="3361" width="11.42578125" style="29"/>
    <col min="3362" max="3366" width="2.7109375" style="29" customWidth="1"/>
    <col min="3367" max="3584" width="11.42578125" style="29"/>
    <col min="3585" max="3585" width="0.5703125" style="29" customWidth="1"/>
    <col min="3586" max="3615" width="2.85546875" style="29" customWidth="1"/>
    <col min="3616" max="3616" width="0.5703125" style="29" customWidth="1"/>
    <col min="3617" max="3617" width="11.42578125" style="29"/>
    <col min="3618" max="3622" width="2.7109375" style="29" customWidth="1"/>
    <col min="3623" max="3840" width="11.42578125" style="29"/>
    <col min="3841" max="3841" width="0.5703125" style="29" customWidth="1"/>
    <col min="3842" max="3871" width="2.85546875" style="29" customWidth="1"/>
    <col min="3872" max="3872" width="0.5703125" style="29" customWidth="1"/>
    <col min="3873" max="3873" width="11.42578125" style="29"/>
    <col min="3874" max="3878" width="2.7109375" style="29" customWidth="1"/>
    <col min="3879" max="4096" width="11.42578125" style="29"/>
    <col min="4097" max="4097" width="0.5703125" style="29" customWidth="1"/>
    <col min="4098" max="4127" width="2.85546875" style="29" customWidth="1"/>
    <col min="4128" max="4128" width="0.5703125" style="29" customWidth="1"/>
    <col min="4129" max="4129" width="11.42578125" style="29"/>
    <col min="4130" max="4134" width="2.7109375" style="29" customWidth="1"/>
    <col min="4135" max="4352" width="11.42578125" style="29"/>
    <col min="4353" max="4353" width="0.5703125" style="29" customWidth="1"/>
    <col min="4354" max="4383" width="2.85546875" style="29" customWidth="1"/>
    <col min="4384" max="4384" width="0.5703125" style="29" customWidth="1"/>
    <col min="4385" max="4385" width="11.42578125" style="29"/>
    <col min="4386" max="4390" width="2.7109375" style="29" customWidth="1"/>
    <col min="4391" max="4608" width="11.42578125" style="29"/>
    <col min="4609" max="4609" width="0.5703125" style="29" customWidth="1"/>
    <col min="4610" max="4639" width="2.85546875" style="29" customWidth="1"/>
    <col min="4640" max="4640" width="0.5703125" style="29" customWidth="1"/>
    <col min="4641" max="4641" width="11.42578125" style="29"/>
    <col min="4642" max="4646" width="2.7109375" style="29" customWidth="1"/>
    <col min="4647" max="4864" width="11.42578125" style="29"/>
    <col min="4865" max="4865" width="0.5703125" style="29" customWidth="1"/>
    <col min="4866" max="4895" width="2.85546875" style="29" customWidth="1"/>
    <col min="4896" max="4896" width="0.5703125" style="29" customWidth="1"/>
    <col min="4897" max="4897" width="11.42578125" style="29"/>
    <col min="4898" max="4902" width="2.7109375" style="29" customWidth="1"/>
    <col min="4903" max="5120" width="11.42578125" style="29"/>
    <col min="5121" max="5121" width="0.5703125" style="29" customWidth="1"/>
    <col min="5122" max="5151" width="2.85546875" style="29" customWidth="1"/>
    <col min="5152" max="5152" width="0.5703125" style="29" customWidth="1"/>
    <col min="5153" max="5153" width="11.42578125" style="29"/>
    <col min="5154" max="5158" width="2.7109375" style="29" customWidth="1"/>
    <col min="5159" max="5376" width="11.42578125" style="29"/>
    <col min="5377" max="5377" width="0.5703125" style="29" customWidth="1"/>
    <col min="5378" max="5407" width="2.85546875" style="29" customWidth="1"/>
    <col min="5408" max="5408" width="0.5703125" style="29" customWidth="1"/>
    <col min="5409" max="5409" width="11.42578125" style="29"/>
    <col min="5410" max="5414" width="2.7109375" style="29" customWidth="1"/>
    <col min="5415" max="5632" width="11.42578125" style="29"/>
    <col min="5633" max="5633" width="0.5703125" style="29" customWidth="1"/>
    <col min="5634" max="5663" width="2.85546875" style="29" customWidth="1"/>
    <col min="5664" max="5664" width="0.5703125" style="29" customWidth="1"/>
    <col min="5665" max="5665" width="11.42578125" style="29"/>
    <col min="5666" max="5670" width="2.7109375" style="29" customWidth="1"/>
    <col min="5671" max="5888" width="11.42578125" style="29"/>
    <col min="5889" max="5889" width="0.5703125" style="29" customWidth="1"/>
    <col min="5890" max="5919" width="2.85546875" style="29" customWidth="1"/>
    <col min="5920" max="5920" width="0.5703125" style="29" customWidth="1"/>
    <col min="5921" max="5921" width="11.42578125" style="29"/>
    <col min="5922" max="5926" width="2.7109375" style="29" customWidth="1"/>
    <col min="5927" max="6144" width="11.42578125" style="29"/>
    <col min="6145" max="6145" width="0.5703125" style="29" customWidth="1"/>
    <col min="6146" max="6175" width="2.85546875" style="29" customWidth="1"/>
    <col min="6176" max="6176" width="0.5703125" style="29" customWidth="1"/>
    <col min="6177" max="6177" width="11.42578125" style="29"/>
    <col min="6178" max="6182" width="2.7109375" style="29" customWidth="1"/>
    <col min="6183" max="6400" width="11.42578125" style="29"/>
    <col min="6401" max="6401" width="0.5703125" style="29" customWidth="1"/>
    <col min="6402" max="6431" width="2.85546875" style="29" customWidth="1"/>
    <col min="6432" max="6432" width="0.5703125" style="29" customWidth="1"/>
    <col min="6433" max="6433" width="11.42578125" style="29"/>
    <col min="6434" max="6438" width="2.7109375" style="29" customWidth="1"/>
    <col min="6439" max="6656" width="11.42578125" style="29"/>
    <col min="6657" max="6657" width="0.5703125" style="29" customWidth="1"/>
    <col min="6658" max="6687" width="2.85546875" style="29" customWidth="1"/>
    <col min="6688" max="6688" width="0.5703125" style="29" customWidth="1"/>
    <col min="6689" max="6689" width="11.42578125" style="29"/>
    <col min="6690" max="6694" width="2.7109375" style="29" customWidth="1"/>
    <col min="6695" max="6912" width="11.42578125" style="29"/>
    <col min="6913" max="6913" width="0.5703125" style="29" customWidth="1"/>
    <col min="6914" max="6943" width="2.85546875" style="29" customWidth="1"/>
    <col min="6944" max="6944" width="0.5703125" style="29" customWidth="1"/>
    <col min="6945" max="6945" width="11.42578125" style="29"/>
    <col min="6946" max="6950" width="2.7109375" style="29" customWidth="1"/>
    <col min="6951" max="7168" width="11.42578125" style="29"/>
    <col min="7169" max="7169" width="0.5703125" style="29" customWidth="1"/>
    <col min="7170" max="7199" width="2.85546875" style="29" customWidth="1"/>
    <col min="7200" max="7200" width="0.5703125" style="29" customWidth="1"/>
    <col min="7201" max="7201" width="11.42578125" style="29"/>
    <col min="7202" max="7206" width="2.7109375" style="29" customWidth="1"/>
    <col min="7207" max="7424" width="11.42578125" style="29"/>
    <col min="7425" max="7425" width="0.5703125" style="29" customWidth="1"/>
    <col min="7426" max="7455" width="2.85546875" style="29" customWidth="1"/>
    <col min="7456" max="7456" width="0.5703125" style="29" customWidth="1"/>
    <col min="7457" max="7457" width="11.42578125" style="29"/>
    <col min="7458" max="7462" width="2.7109375" style="29" customWidth="1"/>
    <col min="7463" max="7680" width="11.42578125" style="29"/>
    <col min="7681" max="7681" width="0.5703125" style="29" customWidth="1"/>
    <col min="7682" max="7711" width="2.85546875" style="29" customWidth="1"/>
    <col min="7712" max="7712" width="0.5703125" style="29" customWidth="1"/>
    <col min="7713" max="7713" width="11.42578125" style="29"/>
    <col min="7714" max="7718" width="2.7109375" style="29" customWidth="1"/>
    <col min="7719" max="7936" width="11.42578125" style="29"/>
    <col min="7937" max="7937" width="0.5703125" style="29" customWidth="1"/>
    <col min="7938" max="7967" width="2.85546875" style="29" customWidth="1"/>
    <col min="7968" max="7968" width="0.5703125" style="29" customWidth="1"/>
    <col min="7969" max="7969" width="11.42578125" style="29"/>
    <col min="7970" max="7974" width="2.7109375" style="29" customWidth="1"/>
    <col min="7975" max="8192" width="11.42578125" style="29"/>
    <col min="8193" max="8193" width="0.5703125" style="29" customWidth="1"/>
    <col min="8194" max="8223" width="2.85546875" style="29" customWidth="1"/>
    <col min="8224" max="8224" width="0.5703125" style="29" customWidth="1"/>
    <col min="8225" max="8225" width="11.42578125" style="29"/>
    <col min="8226" max="8230" width="2.7109375" style="29" customWidth="1"/>
    <col min="8231" max="8448" width="11.42578125" style="29"/>
    <col min="8449" max="8449" width="0.5703125" style="29" customWidth="1"/>
    <col min="8450" max="8479" width="2.85546875" style="29" customWidth="1"/>
    <col min="8480" max="8480" width="0.5703125" style="29" customWidth="1"/>
    <col min="8481" max="8481" width="11.42578125" style="29"/>
    <col min="8482" max="8486" width="2.7109375" style="29" customWidth="1"/>
    <col min="8487" max="8704" width="11.42578125" style="29"/>
    <col min="8705" max="8705" width="0.5703125" style="29" customWidth="1"/>
    <col min="8706" max="8735" width="2.85546875" style="29" customWidth="1"/>
    <col min="8736" max="8736" width="0.5703125" style="29" customWidth="1"/>
    <col min="8737" max="8737" width="11.42578125" style="29"/>
    <col min="8738" max="8742" width="2.7109375" style="29" customWidth="1"/>
    <col min="8743" max="8960" width="11.42578125" style="29"/>
    <col min="8961" max="8961" width="0.5703125" style="29" customWidth="1"/>
    <col min="8962" max="8991" width="2.85546875" style="29" customWidth="1"/>
    <col min="8992" max="8992" width="0.5703125" style="29" customWidth="1"/>
    <col min="8993" max="8993" width="11.42578125" style="29"/>
    <col min="8994" max="8998" width="2.7109375" style="29" customWidth="1"/>
    <col min="8999" max="9216" width="11.42578125" style="29"/>
    <col min="9217" max="9217" width="0.5703125" style="29" customWidth="1"/>
    <col min="9218" max="9247" width="2.85546875" style="29" customWidth="1"/>
    <col min="9248" max="9248" width="0.5703125" style="29" customWidth="1"/>
    <col min="9249" max="9249" width="11.42578125" style="29"/>
    <col min="9250" max="9254" width="2.7109375" style="29" customWidth="1"/>
    <col min="9255" max="9472" width="11.42578125" style="29"/>
    <col min="9473" max="9473" width="0.5703125" style="29" customWidth="1"/>
    <col min="9474" max="9503" width="2.85546875" style="29" customWidth="1"/>
    <col min="9504" max="9504" width="0.5703125" style="29" customWidth="1"/>
    <col min="9505" max="9505" width="11.42578125" style="29"/>
    <col min="9506" max="9510" width="2.7109375" style="29" customWidth="1"/>
    <col min="9511" max="9728" width="11.42578125" style="29"/>
    <col min="9729" max="9729" width="0.5703125" style="29" customWidth="1"/>
    <col min="9730" max="9759" width="2.85546875" style="29" customWidth="1"/>
    <col min="9760" max="9760" width="0.5703125" style="29" customWidth="1"/>
    <col min="9761" max="9761" width="11.42578125" style="29"/>
    <col min="9762" max="9766" width="2.7109375" style="29" customWidth="1"/>
    <col min="9767" max="9984" width="11.42578125" style="29"/>
    <col min="9985" max="9985" width="0.5703125" style="29" customWidth="1"/>
    <col min="9986" max="10015" width="2.85546875" style="29" customWidth="1"/>
    <col min="10016" max="10016" width="0.5703125" style="29" customWidth="1"/>
    <col min="10017" max="10017" width="11.42578125" style="29"/>
    <col min="10018" max="10022" width="2.7109375" style="29" customWidth="1"/>
    <col min="10023" max="10240" width="11.42578125" style="29"/>
    <col min="10241" max="10241" width="0.5703125" style="29" customWidth="1"/>
    <col min="10242" max="10271" width="2.85546875" style="29" customWidth="1"/>
    <col min="10272" max="10272" width="0.5703125" style="29" customWidth="1"/>
    <col min="10273" max="10273" width="11.42578125" style="29"/>
    <col min="10274" max="10278" width="2.7109375" style="29" customWidth="1"/>
    <col min="10279" max="10496" width="11.42578125" style="29"/>
    <col min="10497" max="10497" width="0.5703125" style="29" customWidth="1"/>
    <col min="10498" max="10527" width="2.85546875" style="29" customWidth="1"/>
    <col min="10528" max="10528" width="0.5703125" style="29" customWidth="1"/>
    <col min="10529" max="10529" width="11.42578125" style="29"/>
    <col min="10530" max="10534" width="2.7109375" style="29" customWidth="1"/>
    <col min="10535" max="10752" width="11.42578125" style="29"/>
    <col min="10753" max="10753" width="0.5703125" style="29" customWidth="1"/>
    <col min="10754" max="10783" width="2.85546875" style="29" customWidth="1"/>
    <col min="10784" max="10784" width="0.5703125" style="29" customWidth="1"/>
    <col min="10785" max="10785" width="11.42578125" style="29"/>
    <col min="10786" max="10790" width="2.7109375" style="29" customWidth="1"/>
    <col min="10791" max="11008" width="11.42578125" style="29"/>
    <col min="11009" max="11009" width="0.5703125" style="29" customWidth="1"/>
    <col min="11010" max="11039" width="2.85546875" style="29" customWidth="1"/>
    <col min="11040" max="11040" width="0.5703125" style="29" customWidth="1"/>
    <col min="11041" max="11041" width="11.42578125" style="29"/>
    <col min="11042" max="11046" width="2.7109375" style="29" customWidth="1"/>
    <col min="11047" max="11264" width="11.42578125" style="29"/>
    <col min="11265" max="11265" width="0.5703125" style="29" customWidth="1"/>
    <col min="11266" max="11295" width="2.85546875" style="29" customWidth="1"/>
    <col min="11296" max="11296" width="0.5703125" style="29" customWidth="1"/>
    <col min="11297" max="11297" width="11.42578125" style="29"/>
    <col min="11298" max="11302" width="2.7109375" style="29" customWidth="1"/>
    <col min="11303" max="11520" width="11.42578125" style="29"/>
    <col min="11521" max="11521" width="0.5703125" style="29" customWidth="1"/>
    <col min="11522" max="11551" width="2.85546875" style="29" customWidth="1"/>
    <col min="11552" max="11552" width="0.5703125" style="29" customWidth="1"/>
    <col min="11553" max="11553" width="11.42578125" style="29"/>
    <col min="11554" max="11558" width="2.7109375" style="29" customWidth="1"/>
    <col min="11559" max="11776" width="11.42578125" style="29"/>
    <col min="11777" max="11777" width="0.5703125" style="29" customWidth="1"/>
    <col min="11778" max="11807" width="2.85546875" style="29" customWidth="1"/>
    <col min="11808" max="11808" width="0.5703125" style="29" customWidth="1"/>
    <col min="11809" max="11809" width="11.42578125" style="29"/>
    <col min="11810" max="11814" width="2.7109375" style="29" customWidth="1"/>
    <col min="11815" max="12032" width="11.42578125" style="29"/>
    <col min="12033" max="12033" width="0.5703125" style="29" customWidth="1"/>
    <col min="12034" max="12063" width="2.85546875" style="29" customWidth="1"/>
    <col min="12064" max="12064" width="0.5703125" style="29" customWidth="1"/>
    <col min="12065" max="12065" width="11.42578125" style="29"/>
    <col min="12066" max="12070" width="2.7109375" style="29" customWidth="1"/>
    <col min="12071" max="12288" width="11.42578125" style="29"/>
    <col min="12289" max="12289" width="0.5703125" style="29" customWidth="1"/>
    <col min="12290" max="12319" width="2.85546875" style="29" customWidth="1"/>
    <col min="12320" max="12320" width="0.5703125" style="29" customWidth="1"/>
    <col min="12321" max="12321" width="11.42578125" style="29"/>
    <col min="12322" max="12326" width="2.7109375" style="29" customWidth="1"/>
    <col min="12327" max="12544" width="11.42578125" style="29"/>
    <col min="12545" max="12545" width="0.5703125" style="29" customWidth="1"/>
    <col min="12546" max="12575" width="2.85546875" style="29" customWidth="1"/>
    <col min="12576" max="12576" width="0.5703125" style="29" customWidth="1"/>
    <col min="12577" max="12577" width="11.42578125" style="29"/>
    <col min="12578" max="12582" width="2.7109375" style="29" customWidth="1"/>
    <col min="12583" max="12800" width="11.42578125" style="29"/>
    <col min="12801" max="12801" width="0.5703125" style="29" customWidth="1"/>
    <col min="12802" max="12831" width="2.85546875" style="29" customWidth="1"/>
    <col min="12832" max="12832" width="0.5703125" style="29" customWidth="1"/>
    <col min="12833" max="12833" width="11.42578125" style="29"/>
    <col min="12834" max="12838" width="2.7109375" style="29" customWidth="1"/>
    <col min="12839" max="13056" width="11.42578125" style="29"/>
    <col min="13057" max="13057" width="0.5703125" style="29" customWidth="1"/>
    <col min="13058" max="13087" width="2.85546875" style="29" customWidth="1"/>
    <col min="13088" max="13088" width="0.5703125" style="29" customWidth="1"/>
    <col min="13089" max="13089" width="11.42578125" style="29"/>
    <col min="13090" max="13094" width="2.7109375" style="29" customWidth="1"/>
    <col min="13095" max="13312" width="11.42578125" style="29"/>
    <col min="13313" max="13313" width="0.5703125" style="29" customWidth="1"/>
    <col min="13314" max="13343" width="2.85546875" style="29" customWidth="1"/>
    <col min="13344" max="13344" width="0.5703125" style="29" customWidth="1"/>
    <col min="13345" max="13345" width="11.42578125" style="29"/>
    <col min="13346" max="13350" width="2.7109375" style="29" customWidth="1"/>
    <col min="13351" max="13568" width="11.42578125" style="29"/>
    <col min="13569" max="13569" width="0.5703125" style="29" customWidth="1"/>
    <col min="13570" max="13599" width="2.85546875" style="29" customWidth="1"/>
    <col min="13600" max="13600" width="0.5703125" style="29" customWidth="1"/>
    <col min="13601" max="13601" width="11.42578125" style="29"/>
    <col min="13602" max="13606" width="2.7109375" style="29" customWidth="1"/>
    <col min="13607" max="13824" width="11.42578125" style="29"/>
    <col min="13825" max="13825" width="0.5703125" style="29" customWidth="1"/>
    <col min="13826" max="13855" width="2.85546875" style="29" customWidth="1"/>
    <col min="13856" max="13856" width="0.5703125" style="29" customWidth="1"/>
    <col min="13857" max="13857" width="11.42578125" style="29"/>
    <col min="13858" max="13862" width="2.7109375" style="29" customWidth="1"/>
    <col min="13863" max="14080" width="11.42578125" style="29"/>
    <col min="14081" max="14081" width="0.5703125" style="29" customWidth="1"/>
    <col min="14082" max="14111" width="2.85546875" style="29" customWidth="1"/>
    <col min="14112" max="14112" width="0.5703125" style="29" customWidth="1"/>
    <col min="14113" max="14113" width="11.42578125" style="29"/>
    <col min="14114" max="14118" width="2.7109375" style="29" customWidth="1"/>
    <col min="14119" max="14336" width="11.42578125" style="29"/>
    <col min="14337" max="14337" width="0.5703125" style="29" customWidth="1"/>
    <col min="14338" max="14367" width="2.85546875" style="29" customWidth="1"/>
    <col min="14368" max="14368" width="0.5703125" style="29" customWidth="1"/>
    <col min="14369" max="14369" width="11.42578125" style="29"/>
    <col min="14370" max="14374" width="2.7109375" style="29" customWidth="1"/>
    <col min="14375" max="14592" width="11.42578125" style="29"/>
    <col min="14593" max="14593" width="0.5703125" style="29" customWidth="1"/>
    <col min="14594" max="14623" width="2.85546875" style="29" customWidth="1"/>
    <col min="14624" max="14624" width="0.5703125" style="29" customWidth="1"/>
    <col min="14625" max="14625" width="11.42578125" style="29"/>
    <col min="14626" max="14630" width="2.7109375" style="29" customWidth="1"/>
    <col min="14631" max="14848" width="11.42578125" style="29"/>
    <col min="14849" max="14849" width="0.5703125" style="29" customWidth="1"/>
    <col min="14850" max="14879" width="2.85546875" style="29" customWidth="1"/>
    <col min="14880" max="14880" width="0.5703125" style="29" customWidth="1"/>
    <col min="14881" max="14881" width="11.42578125" style="29"/>
    <col min="14882" max="14886" width="2.7109375" style="29" customWidth="1"/>
    <col min="14887" max="15104" width="11.42578125" style="29"/>
    <col min="15105" max="15105" width="0.5703125" style="29" customWidth="1"/>
    <col min="15106" max="15135" width="2.85546875" style="29" customWidth="1"/>
    <col min="15136" max="15136" width="0.5703125" style="29" customWidth="1"/>
    <col min="15137" max="15137" width="11.42578125" style="29"/>
    <col min="15138" max="15142" width="2.7109375" style="29" customWidth="1"/>
    <col min="15143" max="15360" width="11.42578125" style="29"/>
    <col min="15361" max="15361" width="0.5703125" style="29" customWidth="1"/>
    <col min="15362" max="15391" width="2.85546875" style="29" customWidth="1"/>
    <col min="15392" max="15392" width="0.5703125" style="29" customWidth="1"/>
    <col min="15393" max="15393" width="11.42578125" style="29"/>
    <col min="15394" max="15398" width="2.7109375" style="29" customWidth="1"/>
    <col min="15399" max="15616" width="11.42578125" style="29"/>
    <col min="15617" max="15617" width="0.5703125" style="29" customWidth="1"/>
    <col min="15618" max="15647" width="2.85546875" style="29" customWidth="1"/>
    <col min="15648" max="15648" width="0.5703125" style="29" customWidth="1"/>
    <col min="15649" max="15649" width="11.42578125" style="29"/>
    <col min="15650" max="15654" width="2.7109375" style="29" customWidth="1"/>
    <col min="15655" max="15872" width="11.42578125" style="29"/>
    <col min="15873" max="15873" width="0.5703125" style="29" customWidth="1"/>
    <col min="15874" max="15903" width="2.85546875" style="29" customWidth="1"/>
    <col min="15904" max="15904" width="0.5703125" style="29" customWidth="1"/>
    <col min="15905" max="15905" width="11.42578125" style="29"/>
    <col min="15906" max="15910" width="2.7109375" style="29" customWidth="1"/>
    <col min="15911" max="16128" width="11.42578125" style="29"/>
    <col min="16129" max="16129" width="0.5703125" style="29" customWidth="1"/>
    <col min="16130" max="16159" width="2.85546875" style="29" customWidth="1"/>
    <col min="16160" max="16160" width="0.5703125" style="29" customWidth="1"/>
    <col min="16161" max="16161" width="11.42578125" style="29"/>
    <col min="16162" max="16166" width="2.7109375" style="29" customWidth="1"/>
    <col min="16167" max="16384" width="11.42578125" style="29"/>
  </cols>
  <sheetData>
    <row r="1" spans="1:40" ht="48" customHeight="1" x14ac:dyDescent="0.35">
      <c r="A1" s="28"/>
      <c r="B1" s="57"/>
      <c r="C1" s="57"/>
      <c r="D1" s="57"/>
      <c r="E1" s="57"/>
      <c r="F1" s="57"/>
      <c r="G1" s="57"/>
      <c r="H1" s="57"/>
      <c r="I1" s="57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9"/>
      <c r="AI1" s="30"/>
      <c r="AJ1" s="31"/>
      <c r="AK1" s="32"/>
      <c r="AM1" s="33"/>
      <c r="AN1" s="33"/>
    </row>
    <row r="2" spans="1:40" ht="12.75" customHeight="1" x14ac:dyDescent="0.25">
      <c r="A2" s="28"/>
      <c r="B2" s="66" t="s">
        <v>99</v>
      </c>
      <c r="C2" s="66"/>
      <c r="D2" s="66"/>
      <c r="E2" s="66"/>
      <c r="F2" s="60"/>
      <c r="G2" s="67" t="s">
        <v>100</v>
      </c>
      <c r="H2" s="67"/>
      <c r="I2" s="67"/>
      <c r="J2" s="67"/>
      <c r="K2" s="61"/>
      <c r="L2" s="66" t="s">
        <v>101</v>
      </c>
      <c r="M2" s="66"/>
      <c r="N2" s="66"/>
      <c r="O2" s="66"/>
      <c r="P2" s="66"/>
      <c r="Q2" s="66"/>
      <c r="R2" s="66"/>
      <c r="S2" s="66"/>
      <c r="T2" s="66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</row>
    <row r="3" spans="1:40" ht="12.75" customHeight="1" x14ac:dyDescent="0.25">
      <c r="A3" s="2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</row>
    <row r="4" spans="1:40" ht="12.75" customHeight="1" x14ac:dyDescent="0.25">
      <c r="A4" s="2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</row>
    <row r="5" spans="1:40" ht="13.5" customHeight="1" x14ac:dyDescent="0.25">
      <c r="A5" s="28"/>
      <c r="B5" s="68" t="s">
        <v>93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70"/>
      <c r="AF5" s="59"/>
    </row>
    <row r="6" spans="1:40" ht="13.5" customHeight="1" x14ac:dyDescent="0.25">
      <c r="A6" s="28"/>
      <c r="B6" s="71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3"/>
      <c r="AF6" s="59"/>
    </row>
    <row r="7" spans="1:40" ht="12.75" customHeight="1" x14ac:dyDescent="0.25">
      <c r="A7" s="2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</row>
    <row r="8" spans="1:40" ht="12.75" customHeight="1" x14ac:dyDescent="0.25">
      <c r="A8" s="28"/>
      <c r="B8" s="62"/>
      <c r="C8" s="63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</row>
    <row r="9" spans="1:40" ht="12.75" customHeight="1" x14ac:dyDescent="0.25">
      <c r="A9" s="35"/>
      <c r="B9" s="78" t="s">
        <v>102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59"/>
    </row>
    <row r="10" spans="1:40" ht="12.75" customHeight="1" x14ac:dyDescent="0.25">
      <c r="A10" s="34"/>
      <c r="B10" s="75" t="s">
        <v>103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59"/>
    </row>
    <row r="11" spans="1:40" ht="12.75" customHeight="1" x14ac:dyDescent="0.25">
      <c r="A11" s="28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59"/>
    </row>
    <row r="12" spans="1:40" ht="12.75" customHeight="1" x14ac:dyDescent="0.25">
      <c r="A12" s="28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59"/>
    </row>
    <row r="13" spans="1:40" ht="12.75" customHeight="1" x14ac:dyDescent="0.25">
      <c r="A13" s="28"/>
      <c r="B13" s="75" t="s">
        <v>104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59"/>
    </row>
    <row r="14" spans="1:40" ht="12.75" customHeight="1" x14ac:dyDescent="0.25">
      <c r="A14" s="28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59"/>
    </row>
    <row r="15" spans="1:40" ht="12.75" customHeight="1" x14ac:dyDescent="0.25">
      <c r="A15" s="28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59"/>
    </row>
    <row r="16" spans="1:40" ht="12.75" customHeight="1" x14ac:dyDescent="0.25">
      <c r="A16" s="28"/>
      <c r="B16" s="75" t="s">
        <v>105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59"/>
    </row>
    <row r="17" spans="1:32" ht="12.75" customHeight="1" x14ac:dyDescent="0.25">
      <c r="A17" s="28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59"/>
    </row>
    <row r="18" spans="1:32" ht="12.75" customHeight="1" x14ac:dyDescent="0.25">
      <c r="A18" s="28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59"/>
    </row>
    <row r="19" spans="1:32" ht="12.75" customHeight="1" x14ac:dyDescent="0.25">
      <c r="A19" s="28"/>
      <c r="B19" s="75" t="s">
        <v>106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59"/>
    </row>
    <row r="20" spans="1:32" ht="12.75" customHeight="1" x14ac:dyDescent="0.25">
      <c r="A20" s="28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59"/>
    </row>
    <row r="21" spans="1:32" ht="12.75" customHeight="1" x14ac:dyDescent="0.25">
      <c r="A21" s="28"/>
      <c r="B21" s="75" t="s">
        <v>107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59"/>
    </row>
    <row r="22" spans="1:32" ht="12.75" customHeight="1" x14ac:dyDescent="0.25">
      <c r="A22" s="28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59"/>
    </row>
    <row r="23" spans="1:32" ht="12.75" customHeight="1" x14ac:dyDescent="0.25">
      <c r="A23" s="28"/>
      <c r="B23" s="75" t="s">
        <v>108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59"/>
    </row>
    <row r="24" spans="1:32" ht="12.75" customHeight="1" x14ac:dyDescent="0.25">
      <c r="A24" s="28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59"/>
    </row>
    <row r="25" spans="1:32" ht="12.75" customHeight="1" x14ac:dyDescent="0.25">
      <c r="A25" s="28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59"/>
    </row>
    <row r="26" spans="1:32" ht="12.75" customHeight="1" x14ac:dyDescent="0.25">
      <c r="A26" s="28"/>
      <c r="B26" s="75" t="s">
        <v>109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59"/>
    </row>
    <row r="27" spans="1:32" ht="12.75" customHeight="1" x14ac:dyDescent="0.25">
      <c r="A27" s="28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59"/>
    </row>
    <row r="28" spans="1:32" ht="12.75" customHeight="1" x14ac:dyDescent="0.25">
      <c r="A28" s="28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59"/>
    </row>
    <row r="29" spans="1:32" ht="12.75" customHeight="1" x14ac:dyDescent="0.25">
      <c r="A29" s="28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59"/>
    </row>
    <row r="30" spans="1:32" ht="12.75" customHeight="1" x14ac:dyDescent="0.25">
      <c r="A30" s="28"/>
      <c r="B30" s="74" t="s">
        <v>123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59"/>
    </row>
    <row r="31" spans="1:32" ht="12.75" customHeight="1" x14ac:dyDescent="0.25">
      <c r="A31" s="28"/>
      <c r="B31" s="75" t="s">
        <v>124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59"/>
    </row>
    <row r="32" spans="1:32" ht="12.75" customHeight="1" x14ac:dyDescent="0.25">
      <c r="A32" s="28"/>
      <c r="B32" s="75" t="s">
        <v>125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59"/>
    </row>
    <row r="33" spans="1:32" ht="12.75" customHeight="1" x14ac:dyDescent="0.25">
      <c r="A33" s="28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59"/>
    </row>
    <row r="34" spans="1:32" ht="12.75" customHeight="1" x14ac:dyDescent="0.25">
      <c r="A34" s="28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59"/>
    </row>
    <row r="35" spans="1:32" ht="12.75" customHeight="1" x14ac:dyDescent="0.25">
      <c r="A35" s="28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59"/>
    </row>
    <row r="36" spans="1:32" ht="12.75" customHeight="1" x14ac:dyDescent="0.25">
      <c r="A36" s="28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59"/>
    </row>
    <row r="37" spans="1:32" ht="12.75" customHeight="1" x14ac:dyDescent="0.25">
      <c r="A37" s="28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59"/>
    </row>
    <row r="38" spans="1:32" ht="12.75" customHeight="1" x14ac:dyDescent="0.25">
      <c r="A38" s="28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59"/>
    </row>
    <row r="39" spans="1:32" ht="12.75" customHeight="1" x14ac:dyDescent="0.25">
      <c r="A39" s="28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59"/>
    </row>
    <row r="40" spans="1:32" ht="12.75" customHeight="1" x14ac:dyDescent="0.25">
      <c r="A40" s="28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59"/>
    </row>
    <row r="41" spans="1:32" ht="12.75" customHeight="1" x14ac:dyDescent="0.25">
      <c r="A41" s="28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59"/>
    </row>
    <row r="42" spans="1:32" ht="12.75" customHeight="1" x14ac:dyDescent="0.25">
      <c r="A42" s="28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59"/>
    </row>
    <row r="43" spans="1:32" ht="12.75" customHeight="1" x14ac:dyDescent="0.25">
      <c r="A43" s="28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59"/>
    </row>
    <row r="44" spans="1:32" ht="12.75" customHeight="1" x14ac:dyDescent="0.25">
      <c r="A44" s="28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59"/>
    </row>
    <row r="45" spans="1:32" ht="12.75" customHeight="1" x14ac:dyDescent="0.25">
      <c r="A45" s="28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59"/>
    </row>
    <row r="46" spans="1:32" ht="12.75" customHeight="1" x14ac:dyDescent="0.25">
      <c r="A46" s="28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59"/>
    </row>
    <row r="47" spans="1:32" ht="12.75" customHeight="1" x14ac:dyDescent="0.25">
      <c r="A47" s="28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59"/>
    </row>
    <row r="48" spans="1:32" ht="12.75" customHeight="1" x14ac:dyDescent="0.25">
      <c r="A48" s="28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59"/>
    </row>
    <row r="49" spans="1:32" ht="12.75" customHeight="1" x14ac:dyDescent="0.25">
      <c r="A49" s="28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59"/>
    </row>
    <row r="50" spans="1:32" ht="12.75" customHeight="1" x14ac:dyDescent="0.25">
      <c r="A50" s="28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</row>
    <row r="51" spans="1:32" ht="12.75" customHeight="1" x14ac:dyDescent="0.25">
      <c r="A51" s="28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</row>
    <row r="52" spans="1:32" ht="12.75" customHeight="1" x14ac:dyDescent="0.25">
      <c r="A52" s="28"/>
      <c r="B52" s="76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59"/>
    </row>
    <row r="53" spans="1:32" ht="12.75" customHeight="1" x14ac:dyDescent="0.25">
      <c r="A53" s="28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</row>
  </sheetData>
  <sheetProtection password="DEC7" sheet="1" objects="1" scenarios="1"/>
  <mergeCells count="16">
    <mergeCell ref="B52:AE52"/>
    <mergeCell ref="B9:AE9"/>
    <mergeCell ref="B10:AE11"/>
    <mergeCell ref="B13:AE14"/>
    <mergeCell ref="B16:AE17"/>
    <mergeCell ref="B19:AE19"/>
    <mergeCell ref="B21:AE21"/>
    <mergeCell ref="B23:AE24"/>
    <mergeCell ref="B26:AE27"/>
    <mergeCell ref="B31:AE31"/>
    <mergeCell ref="B32:AE33"/>
    <mergeCell ref="B2:E2"/>
    <mergeCell ref="G2:J2"/>
    <mergeCell ref="L2:T2"/>
    <mergeCell ref="B5:AE6"/>
    <mergeCell ref="B30:AE30"/>
  </mergeCells>
  <conditionalFormatting sqref="B8 A9">
    <cfRule type="expression" dxfId="0" priority="1" stopIfTrue="1">
      <formula>$B$9&lt;&gt;"Hier Informationen zum Template eingeben!"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H1" sqref="H1"/>
    </sheetView>
  </sheetViews>
  <sheetFormatPr baseColWidth="10" defaultColWidth="11.42578125" defaultRowHeight="15" x14ac:dyDescent="0.25"/>
  <cols>
    <col min="1" max="1" width="7.140625" bestFit="1" customWidth="1"/>
    <col min="2" max="2" width="29.85546875" bestFit="1" customWidth="1"/>
    <col min="3" max="3" width="12.5703125" bestFit="1" customWidth="1"/>
    <col min="5" max="8" width="15.7109375" customWidth="1"/>
    <col min="9" max="9" width="3" bestFit="1" customWidth="1"/>
    <col min="10" max="10" width="23.7109375" bestFit="1" customWidth="1"/>
  </cols>
  <sheetData>
    <row r="1" spans="1:8" ht="48" customHeight="1" x14ac:dyDescent="0.35">
      <c r="A1" s="38"/>
      <c r="B1" s="39"/>
      <c r="C1" s="39"/>
      <c r="D1" s="39"/>
      <c r="E1" s="39"/>
      <c r="F1" s="39"/>
      <c r="G1" s="39"/>
      <c r="H1" s="37"/>
    </row>
    <row r="2" spans="1:8" x14ac:dyDescent="0.25">
      <c r="A2" s="15" t="s">
        <v>90</v>
      </c>
      <c r="B2" s="15"/>
      <c r="C2" s="79" t="s">
        <v>91</v>
      </c>
      <c r="D2" s="80"/>
      <c r="E2" s="81"/>
      <c r="F2" s="91" t="s">
        <v>92</v>
      </c>
      <c r="G2" s="92"/>
      <c r="H2" s="93"/>
    </row>
    <row r="4" spans="1:8" ht="15.75" thickBot="1" x14ac:dyDescent="0.3"/>
    <row r="5" spans="1:8" ht="15" customHeight="1" x14ac:dyDescent="0.25">
      <c r="A5" s="82" t="s">
        <v>93</v>
      </c>
      <c r="B5" s="83"/>
      <c r="C5" s="83"/>
      <c r="D5" s="83"/>
      <c r="E5" s="83"/>
      <c r="F5" s="83"/>
      <c r="G5" s="83"/>
      <c r="H5" s="84"/>
    </row>
    <row r="6" spans="1:8" ht="15" customHeight="1" thickBot="1" x14ac:dyDescent="0.3">
      <c r="A6" s="85"/>
      <c r="B6" s="86"/>
      <c r="C6" s="86"/>
      <c r="D6" s="86"/>
      <c r="E6" s="86"/>
      <c r="F6" s="86"/>
      <c r="G6" s="86"/>
      <c r="H6" s="87"/>
    </row>
    <row r="9" spans="1:8" x14ac:dyDescent="0.25">
      <c r="A9" s="88" t="s">
        <v>94</v>
      </c>
      <c r="B9" s="89"/>
      <c r="C9" s="89"/>
      <c r="D9" s="89"/>
      <c r="E9" s="89"/>
      <c r="F9" s="90"/>
      <c r="G9" s="21"/>
      <c r="H9" s="22"/>
    </row>
    <row r="11" spans="1:8" ht="15" customHeight="1" x14ac:dyDescent="0.25">
      <c r="A11" s="40" t="s">
        <v>0</v>
      </c>
      <c r="B11" s="40" t="s">
        <v>1</v>
      </c>
      <c r="C11" s="40" t="s">
        <v>7</v>
      </c>
      <c r="D11" s="40" t="s">
        <v>5</v>
      </c>
      <c r="E11" s="40" t="s">
        <v>2</v>
      </c>
      <c r="F11" s="40" t="s">
        <v>3</v>
      </c>
      <c r="G11" s="40" t="s">
        <v>3</v>
      </c>
      <c r="H11" s="40" t="s">
        <v>3</v>
      </c>
    </row>
    <row r="12" spans="1:8" ht="15" customHeight="1" x14ac:dyDescent="0.35">
      <c r="A12" s="41"/>
      <c r="B12" s="41"/>
      <c r="C12" s="41"/>
      <c r="D12" s="41"/>
      <c r="E12" s="42" t="s">
        <v>98</v>
      </c>
      <c r="F12" s="43" t="s">
        <v>52</v>
      </c>
      <c r="G12" s="43" t="s">
        <v>53</v>
      </c>
      <c r="H12" s="43" t="s">
        <v>54</v>
      </c>
    </row>
    <row r="13" spans="1:8" x14ac:dyDescent="0.25">
      <c r="A13" s="16">
        <v>1</v>
      </c>
      <c r="B13" s="17" t="s">
        <v>96</v>
      </c>
      <c r="C13" s="18">
        <v>25000</v>
      </c>
      <c r="D13" s="19">
        <f>A13*C13</f>
        <v>25000</v>
      </c>
      <c r="E13" s="20">
        <v>5</v>
      </c>
      <c r="F13" s="50">
        <f>C13/E13</f>
        <v>5000</v>
      </c>
      <c r="G13" s="51">
        <f>F13</f>
        <v>5000</v>
      </c>
      <c r="H13" s="52">
        <f>F13</f>
        <v>5000</v>
      </c>
    </row>
    <row r="14" spans="1:8" x14ac:dyDescent="0.25">
      <c r="A14" s="16">
        <v>5</v>
      </c>
      <c r="B14" s="17" t="s">
        <v>97</v>
      </c>
      <c r="C14" s="18">
        <v>1000</v>
      </c>
      <c r="D14" s="19">
        <f t="shared" ref="D14:D25" si="0">A14*C14</f>
        <v>5000</v>
      </c>
      <c r="E14" s="20">
        <v>4</v>
      </c>
      <c r="F14" s="50">
        <f>D14/E14</f>
        <v>1250</v>
      </c>
      <c r="G14" s="51">
        <f t="shared" ref="G14:G25" si="1">F14</f>
        <v>1250</v>
      </c>
      <c r="H14" s="52">
        <f t="shared" ref="H14:H25" si="2">F14</f>
        <v>1250</v>
      </c>
    </row>
    <row r="15" spans="1:8" x14ac:dyDescent="0.25">
      <c r="A15" s="16"/>
      <c r="B15" s="17"/>
      <c r="C15" s="19"/>
      <c r="D15" s="19">
        <f t="shared" si="0"/>
        <v>0</v>
      </c>
      <c r="E15" s="16"/>
      <c r="F15" s="50">
        <f>D15</f>
        <v>0</v>
      </c>
      <c r="G15" s="53">
        <f t="shared" si="1"/>
        <v>0</v>
      </c>
      <c r="H15" s="54">
        <f t="shared" si="2"/>
        <v>0</v>
      </c>
    </row>
    <row r="16" spans="1:8" x14ac:dyDescent="0.25">
      <c r="A16" s="16"/>
      <c r="B16" s="17"/>
      <c r="C16" s="19"/>
      <c r="D16" s="19">
        <f t="shared" si="0"/>
        <v>0</v>
      </c>
      <c r="E16" s="16"/>
      <c r="F16" s="50">
        <f>D16</f>
        <v>0</v>
      </c>
      <c r="G16" s="53">
        <f t="shared" si="1"/>
        <v>0</v>
      </c>
      <c r="H16" s="54">
        <f t="shared" si="2"/>
        <v>0</v>
      </c>
    </row>
    <row r="17" spans="1:8" x14ac:dyDescent="0.25">
      <c r="A17" s="16"/>
      <c r="B17" s="17"/>
      <c r="C17" s="19"/>
      <c r="D17" s="19">
        <f t="shared" si="0"/>
        <v>0</v>
      </c>
      <c r="E17" s="16"/>
      <c r="F17" s="50">
        <f>D17</f>
        <v>0</v>
      </c>
      <c r="G17" s="53">
        <f t="shared" si="1"/>
        <v>0</v>
      </c>
      <c r="H17" s="54">
        <f t="shared" si="2"/>
        <v>0</v>
      </c>
    </row>
    <row r="18" spans="1:8" x14ac:dyDescent="0.25">
      <c r="A18" s="16"/>
      <c r="B18" s="17"/>
      <c r="C18" s="19"/>
      <c r="D18" s="19">
        <f t="shared" si="0"/>
        <v>0</v>
      </c>
      <c r="E18" s="16"/>
      <c r="F18" s="50">
        <f>D18</f>
        <v>0</v>
      </c>
      <c r="G18" s="53">
        <f t="shared" si="1"/>
        <v>0</v>
      </c>
      <c r="H18" s="54">
        <f t="shared" si="2"/>
        <v>0</v>
      </c>
    </row>
    <row r="19" spans="1:8" x14ac:dyDescent="0.25">
      <c r="A19" s="16"/>
      <c r="B19" s="17"/>
      <c r="C19" s="19"/>
      <c r="D19" s="19">
        <f t="shared" si="0"/>
        <v>0</v>
      </c>
      <c r="E19" s="16"/>
      <c r="F19" s="50">
        <f>D19/5</f>
        <v>0</v>
      </c>
      <c r="G19" s="53">
        <f t="shared" si="1"/>
        <v>0</v>
      </c>
      <c r="H19" s="54">
        <f t="shared" si="2"/>
        <v>0</v>
      </c>
    </row>
    <row r="20" spans="1:8" x14ac:dyDescent="0.25">
      <c r="A20" s="16"/>
      <c r="B20" s="17"/>
      <c r="C20" s="19"/>
      <c r="D20" s="19">
        <f t="shared" si="0"/>
        <v>0</v>
      </c>
      <c r="E20" s="16"/>
      <c r="F20" s="50">
        <f>C20/4</f>
        <v>0</v>
      </c>
      <c r="G20" s="53">
        <f t="shared" si="1"/>
        <v>0</v>
      </c>
      <c r="H20" s="54">
        <f t="shared" si="2"/>
        <v>0</v>
      </c>
    </row>
    <row r="21" spans="1:8" x14ac:dyDescent="0.25">
      <c r="A21" s="16"/>
      <c r="B21" s="17"/>
      <c r="C21" s="19"/>
      <c r="D21" s="19">
        <f t="shared" si="0"/>
        <v>0</v>
      </c>
      <c r="E21" s="16"/>
      <c r="F21" s="50">
        <f>C21/3</f>
        <v>0</v>
      </c>
      <c r="G21" s="53">
        <f t="shared" si="1"/>
        <v>0</v>
      </c>
      <c r="H21" s="54">
        <f t="shared" si="2"/>
        <v>0</v>
      </c>
    </row>
    <row r="22" spans="1:8" x14ac:dyDescent="0.25">
      <c r="A22" s="16"/>
      <c r="B22" s="17"/>
      <c r="C22" s="19"/>
      <c r="D22" s="19">
        <f t="shared" si="0"/>
        <v>0</v>
      </c>
      <c r="E22" s="16"/>
      <c r="F22" s="50">
        <f>C22/3</f>
        <v>0</v>
      </c>
      <c r="G22" s="53">
        <f t="shared" si="1"/>
        <v>0</v>
      </c>
      <c r="H22" s="54">
        <f t="shared" si="2"/>
        <v>0</v>
      </c>
    </row>
    <row r="23" spans="1:8" x14ac:dyDescent="0.25">
      <c r="A23" s="16"/>
      <c r="B23" s="17"/>
      <c r="C23" s="19"/>
      <c r="D23" s="19">
        <f t="shared" si="0"/>
        <v>0</v>
      </c>
      <c r="E23" s="16"/>
      <c r="F23" s="50">
        <f>C23/5</f>
        <v>0</v>
      </c>
      <c r="G23" s="53">
        <f t="shared" si="1"/>
        <v>0</v>
      </c>
      <c r="H23" s="54">
        <f t="shared" si="2"/>
        <v>0</v>
      </c>
    </row>
    <row r="24" spans="1:8" x14ac:dyDescent="0.25">
      <c r="A24" s="16"/>
      <c r="B24" s="17"/>
      <c r="C24" s="19"/>
      <c r="D24" s="19">
        <f t="shared" si="0"/>
        <v>0</v>
      </c>
      <c r="E24" s="16"/>
      <c r="F24" s="50">
        <f>D24</f>
        <v>0</v>
      </c>
      <c r="G24" s="53">
        <f t="shared" si="1"/>
        <v>0</v>
      </c>
      <c r="H24" s="54">
        <f t="shared" si="2"/>
        <v>0</v>
      </c>
    </row>
    <row r="25" spans="1:8" x14ac:dyDescent="0.25">
      <c r="A25" s="16"/>
      <c r="B25" s="17"/>
      <c r="C25" s="19"/>
      <c r="D25" s="19">
        <f t="shared" si="0"/>
        <v>0</v>
      </c>
      <c r="E25" s="16"/>
      <c r="F25" s="50">
        <f>D25</f>
        <v>0</v>
      </c>
      <c r="G25" s="53">
        <f t="shared" si="1"/>
        <v>0</v>
      </c>
      <c r="H25" s="54">
        <f t="shared" si="2"/>
        <v>0</v>
      </c>
    </row>
    <row r="26" spans="1:8" x14ac:dyDescent="0.25">
      <c r="A26" s="12" t="s">
        <v>41</v>
      </c>
      <c r="B26" s="4" t="s">
        <v>49</v>
      </c>
      <c r="C26" s="3"/>
      <c r="D26" s="47">
        <f>SUM(D13:D25)</f>
        <v>30000</v>
      </c>
      <c r="E26" s="14" t="s">
        <v>51</v>
      </c>
      <c r="F26" s="52">
        <f>SUM(F13:F25)</f>
        <v>6250</v>
      </c>
      <c r="G26" s="51">
        <f>SUM(G13:G25)</f>
        <v>6250</v>
      </c>
      <c r="H26" s="52">
        <f>SUM(H13:H25)</f>
        <v>6250</v>
      </c>
    </row>
    <row r="27" spans="1:8" x14ac:dyDescent="0.25">
      <c r="A27" s="5" t="s">
        <v>47</v>
      </c>
      <c r="B27" s="6" t="s">
        <v>46</v>
      </c>
      <c r="C27" s="7"/>
      <c r="D27" s="55">
        <f>D26*10%</f>
        <v>3000</v>
      </c>
      <c r="E27" s="8"/>
      <c r="F27" s="9"/>
      <c r="G27" s="2"/>
      <c r="H27" s="2"/>
    </row>
    <row r="28" spans="1:8" ht="15.75" thickBot="1" x14ac:dyDescent="0.3">
      <c r="A28" s="23" t="s">
        <v>41</v>
      </c>
      <c r="B28" s="13" t="s">
        <v>48</v>
      </c>
      <c r="C28" s="24"/>
      <c r="D28" s="56">
        <f>D26+D27</f>
        <v>33000</v>
      </c>
      <c r="E28" s="10"/>
      <c r="F28" s="11"/>
      <c r="G28" s="2"/>
      <c r="H28" s="2"/>
    </row>
    <row r="29" spans="1:8" ht="15.75" thickTop="1" x14ac:dyDescent="0.25"/>
  </sheetData>
  <mergeCells count="4">
    <mergeCell ref="C2:E2"/>
    <mergeCell ref="A5:H6"/>
    <mergeCell ref="A9:F9"/>
    <mergeCell ref="F2:H2"/>
  </mergeCells>
  <phoneticPr fontId="10" type="noConversion"/>
  <pageMargins left="0.70866141732283472" right="0.70866141732283472" top="0.78740157480314965" bottom="0.78740157480314965" header="0.31496062992125984" footer="0.31496062992125984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5" workbookViewId="0">
      <selection activeCell="C12" sqref="C12"/>
    </sheetView>
  </sheetViews>
  <sheetFormatPr baseColWidth="10" defaultColWidth="11.42578125" defaultRowHeight="15" x14ac:dyDescent="0.25"/>
  <cols>
    <col min="1" max="1" width="2.5703125" bestFit="1" customWidth="1"/>
    <col min="2" max="2" width="38.5703125" bestFit="1" customWidth="1"/>
    <col min="3" max="3" width="11.85546875" bestFit="1" customWidth="1"/>
    <col min="4" max="4" width="3" bestFit="1" customWidth="1"/>
    <col min="5" max="5" width="7.140625" bestFit="1" customWidth="1"/>
    <col min="6" max="7" width="24.28515625" bestFit="1" customWidth="1"/>
    <col min="8" max="8" width="12" customWidth="1"/>
    <col min="9" max="9" width="24.5703125" bestFit="1" customWidth="1"/>
    <col min="10" max="10" width="12" bestFit="1" customWidth="1"/>
  </cols>
  <sheetData>
    <row r="1" spans="1:13" ht="48" customHeight="1" x14ac:dyDescent="0.35">
      <c r="A1" s="38"/>
      <c r="B1" s="39"/>
      <c r="C1" s="39"/>
      <c r="D1" s="39"/>
      <c r="E1" s="39"/>
      <c r="F1" s="39"/>
      <c r="G1" s="39"/>
      <c r="H1" s="39"/>
      <c r="I1" s="39"/>
      <c r="J1" s="25"/>
    </row>
    <row r="2" spans="1:13" x14ac:dyDescent="0.25">
      <c r="A2" s="94" t="s">
        <v>90</v>
      </c>
      <c r="B2" s="95"/>
      <c r="C2" s="79" t="s">
        <v>91</v>
      </c>
      <c r="D2" s="80"/>
      <c r="E2" s="80"/>
      <c r="F2" s="81"/>
      <c r="G2" s="91" t="s">
        <v>92</v>
      </c>
      <c r="H2" s="93"/>
      <c r="I2" s="65" t="s">
        <v>126</v>
      </c>
    </row>
    <row r="3" spans="1:13" ht="15.75" thickBot="1" x14ac:dyDescent="0.3"/>
    <row r="4" spans="1:13" ht="15" customHeight="1" x14ac:dyDescent="0.25">
      <c r="A4" s="141" t="s">
        <v>93</v>
      </c>
      <c r="B4" s="142"/>
      <c r="C4" s="142"/>
      <c r="D4" s="142"/>
      <c r="E4" s="142"/>
      <c r="F4" s="142"/>
      <c r="G4" s="142"/>
      <c r="H4" s="143"/>
      <c r="I4" s="26"/>
    </row>
    <row r="5" spans="1:13" ht="15.75" thickBot="1" x14ac:dyDescent="0.3">
      <c r="A5" s="144"/>
      <c r="B5" s="145"/>
      <c r="C5" s="145"/>
      <c r="D5" s="145"/>
      <c r="E5" s="145"/>
      <c r="F5" s="145"/>
      <c r="G5" s="145"/>
      <c r="H5" s="146"/>
      <c r="I5" s="26"/>
    </row>
    <row r="6" spans="1:13" x14ac:dyDescent="0.25">
      <c r="A6" s="104"/>
      <c r="B6" s="104"/>
      <c r="C6" s="104"/>
      <c r="D6" s="104"/>
      <c r="E6" s="104"/>
      <c r="F6" s="104"/>
      <c r="G6" s="104"/>
      <c r="H6" s="104"/>
      <c r="I6" s="2"/>
      <c r="J6" s="1"/>
      <c r="K6" s="1"/>
      <c r="L6" s="1"/>
      <c r="M6" s="1"/>
    </row>
    <row r="7" spans="1:13" x14ac:dyDescent="0.25">
      <c r="A7" s="104"/>
      <c r="B7" s="104"/>
      <c r="C7" s="104"/>
      <c r="D7" s="104"/>
      <c r="E7" s="104"/>
      <c r="F7" s="104"/>
      <c r="G7" s="104"/>
      <c r="H7" s="104"/>
      <c r="I7" s="27"/>
      <c r="J7" s="27"/>
      <c r="K7" s="27"/>
      <c r="L7" s="27"/>
      <c r="M7" s="1"/>
    </row>
    <row r="8" spans="1:13" x14ac:dyDescent="0.25">
      <c r="A8" s="147" t="s">
        <v>95</v>
      </c>
      <c r="B8" s="148"/>
      <c r="C8" s="149"/>
      <c r="D8" s="150"/>
      <c r="E8" s="104"/>
      <c r="F8" s="104"/>
      <c r="G8" s="104"/>
      <c r="H8" s="104"/>
      <c r="J8" s="1"/>
      <c r="K8" s="1"/>
      <c r="L8" s="1"/>
      <c r="M8" s="1"/>
    </row>
    <row r="9" spans="1:13" x14ac:dyDescent="0.25">
      <c r="A9" s="151"/>
      <c r="B9" s="152"/>
      <c r="C9" s="153"/>
      <c r="D9" s="104"/>
      <c r="E9" s="104"/>
      <c r="F9" s="104"/>
      <c r="G9" s="154" t="s">
        <v>21</v>
      </c>
      <c r="H9" s="155">
        <f>C13</f>
        <v>10000</v>
      </c>
    </row>
    <row r="10" spans="1:13" x14ac:dyDescent="0.25">
      <c r="A10" s="156" t="s">
        <v>10</v>
      </c>
      <c r="B10" s="157" t="s">
        <v>21</v>
      </c>
      <c r="C10" s="153"/>
      <c r="D10" s="104"/>
      <c r="E10" s="104"/>
      <c r="F10" s="104"/>
      <c r="G10" s="151" t="s">
        <v>57</v>
      </c>
      <c r="H10" s="158">
        <f>C18</f>
        <v>60000</v>
      </c>
    </row>
    <row r="11" spans="1:13" x14ac:dyDescent="0.25">
      <c r="A11" s="151"/>
      <c r="B11" s="152" t="s">
        <v>19</v>
      </c>
      <c r="C11" s="159">
        <v>5000</v>
      </c>
      <c r="D11" s="104"/>
      <c r="E11" s="104"/>
      <c r="F11" s="104"/>
      <c r="G11" s="160" t="s">
        <v>56</v>
      </c>
      <c r="H11" s="161">
        <f>C22</f>
        <v>5000</v>
      </c>
    </row>
    <row r="12" spans="1:13" x14ac:dyDescent="0.25">
      <c r="A12" s="160"/>
      <c r="B12" s="162" t="s">
        <v>20</v>
      </c>
      <c r="C12" s="163">
        <v>5000</v>
      </c>
      <c r="D12" s="104"/>
      <c r="E12" s="104"/>
      <c r="F12" s="104"/>
      <c r="G12" s="104"/>
      <c r="H12" s="104"/>
    </row>
    <row r="13" spans="1:13" x14ac:dyDescent="0.25">
      <c r="A13" s="164"/>
      <c r="B13" s="165" t="s">
        <v>22</v>
      </c>
      <c r="C13" s="166">
        <f>C11+C12</f>
        <v>10000</v>
      </c>
      <c r="D13" s="104"/>
      <c r="E13" s="104"/>
      <c r="F13" s="104"/>
      <c r="G13" s="104"/>
      <c r="H13" s="104"/>
    </row>
    <row r="14" spans="1:13" x14ac:dyDescent="0.25">
      <c r="A14" s="151" t="s">
        <v>11</v>
      </c>
      <c r="B14" s="157" t="s">
        <v>23</v>
      </c>
      <c r="C14" s="167"/>
      <c r="D14" s="104"/>
      <c r="E14" s="104"/>
      <c r="F14" s="104"/>
      <c r="G14" s="104"/>
      <c r="H14" s="104"/>
    </row>
    <row r="15" spans="1:13" x14ac:dyDescent="0.25">
      <c r="A15" s="151"/>
      <c r="B15" s="152" t="s">
        <v>24</v>
      </c>
      <c r="C15" s="168">
        <v>10000</v>
      </c>
      <c r="D15" s="104"/>
      <c r="E15" s="104"/>
      <c r="F15" s="104"/>
      <c r="G15" s="104"/>
      <c r="H15" s="104"/>
    </row>
    <row r="16" spans="1:13" x14ac:dyDescent="0.25">
      <c r="A16" s="151"/>
      <c r="B16" s="152" t="s">
        <v>25</v>
      </c>
      <c r="C16" s="168">
        <v>50000</v>
      </c>
      <c r="D16" s="104"/>
      <c r="E16" s="104"/>
      <c r="F16" s="104"/>
      <c r="G16" s="104"/>
      <c r="H16" s="104"/>
    </row>
    <row r="17" spans="1:8" x14ac:dyDescent="0.25">
      <c r="A17" s="151"/>
      <c r="B17" s="152" t="s">
        <v>26</v>
      </c>
      <c r="C17" s="169" t="s">
        <v>18</v>
      </c>
      <c r="D17" s="104"/>
      <c r="E17" s="104"/>
      <c r="F17" s="104"/>
      <c r="G17" s="104"/>
      <c r="H17" s="104"/>
    </row>
    <row r="18" spans="1:8" x14ac:dyDescent="0.25">
      <c r="A18" s="164"/>
      <c r="B18" s="170" t="s">
        <v>27</v>
      </c>
      <c r="C18" s="166">
        <f>SUM(C15:C17)</f>
        <v>60000</v>
      </c>
      <c r="D18" s="104"/>
      <c r="E18" s="104"/>
      <c r="F18" s="104"/>
      <c r="G18" s="104"/>
      <c r="H18" s="104"/>
    </row>
    <row r="19" spans="1:8" x14ac:dyDescent="0.25">
      <c r="A19" s="151" t="s">
        <v>13</v>
      </c>
      <c r="B19" s="171" t="s">
        <v>28</v>
      </c>
      <c r="C19" s="167"/>
      <c r="D19" s="104"/>
      <c r="E19" s="104"/>
      <c r="F19" s="104"/>
      <c r="G19" s="104"/>
      <c r="H19" s="104"/>
    </row>
    <row r="20" spans="1:8" x14ac:dyDescent="0.25">
      <c r="A20" s="151"/>
      <c r="B20" s="172" t="s">
        <v>29</v>
      </c>
      <c r="C20" s="173">
        <v>5000</v>
      </c>
      <c r="D20" s="104"/>
      <c r="E20" s="104"/>
      <c r="F20" s="104"/>
      <c r="G20" s="104"/>
      <c r="H20" s="104"/>
    </row>
    <row r="21" spans="1:8" x14ac:dyDescent="0.25">
      <c r="A21" s="160"/>
      <c r="B21" s="174" t="s">
        <v>30</v>
      </c>
      <c r="C21" s="175">
        <v>5000</v>
      </c>
      <c r="D21" s="104"/>
      <c r="E21" s="104"/>
      <c r="F21" s="104"/>
      <c r="G21" s="104"/>
      <c r="H21" s="104"/>
    </row>
    <row r="22" spans="1:8" x14ac:dyDescent="0.25">
      <c r="A22" s="160"/>
      <c r="B22" s="174" t="s">
        <v>31</v>
      </c>
      <c r="C22" s="176">
        <f>C20</f>
        <v>5000</v>
      </c>
      <c r="D22" s="104"/>
      <c r="E22" s="104"/>
      <c r="F22" s="104"/>
      <c r="G22" s="104"/>
      <c r="H22" s="104"/>
    </row>
    <row r="23" spans="1:8" x14ac:dyDescent="0.25">
      <c r="A23" s="104"/>
      <c r="B23" s="104"/>
      <c r="C23" s="177"/>
      <c r="D23" s="104"/>
      <c r="E23" s="104"/>
      <c r="F23" s="104"/>
      <c r="G23" s="104"/>
      <c r="H23" s="104"/>
    </row>
    <row r="24" spans="1:8" ht="18" customHeight="1" thickBot="1" x14ac:dyDescent="0.3">
      <c r="A24" s="178"/>
      <c r="B24" s="178" t="s">
        <v>32</v>
      </c>
      <c r="C24" s="179">
        <f>C13+C18+C22</f>
        <v>75000</v>
      </c>
      <c r="D24" s="104"/>
      <c r="E24" s="104"/>
      <c r="F24" s="104"/>
      <c r="G24" s="104"/>
      <c r="H24" s="104"/>
    </row>
    <row r="25" spans="1:8" ht="15.75" thickTop="1" x14ac:dyDescent="0.25">
      <c r="A25" s="104"/>
      <c r="B25" s="104"/>
      <c r="C25" s="104"/>
      <c r="D25" s="104"/>
      <c r="E25" s="104"/>
      <c r="F25" s="104"/>
      <c r="G25" s="104"/>
      <c r="H25" s="104"/>
    </row>
    <row r="26" spans="1:8" x14ac:dyDescent="0.25">
      <c r="A26" s="104"/>
      <c r="B26" s="104"/>
      <c r="C26" s="104"/>
      <c r="D26" s="104"/>
      <c r="E26" s="104"/>
      <c r="F26" s="104"/>
      <c r="G26" s="104"/>
      <c r="H26" s="104"/>
    </row>
    <row r="27" spans="1:8" x14ac:dyDescent="0.25">
      <c r="A27" s="104"/>
      <c r="B27" s="104"/>
      <c r="C27" s="104"/>
      <c r="D27" s="104"/>
      <c r="E27" s="104"/>
      <c r="F27" s="104"/>
      <c r="G27" s="104"/>
      <c r="H27" s="104"/>
    </row>
    <row r="28" spans="1:8" x14ac:dyDescent="0.25">
      <c r="A28" s="104"/>
      <c r="B28" s="104"/>
      <c r="C28" s="104"/>
      <c r="D28" s="104"/>
      <c r="E28" s="104"/>
      <c r="F28" s="104"/>
      <c r="G28" s="104"/>
      <c r="H28" s="104"/>
    </row>
    <row r="29" spans="1:8" x14ac:dyDescent="0.25">
      <c r="A29" s="104"/>
      <c r="B29" s="104"/>
      <c r="C29" s="104"/>
      <c r="D29" s="104"/>
      <c r="E29" s="104"/>
      <c r="F29" s="104"/>
      <c r="G29" s="104"/>
      <c r="H29" s="104"/>
    </row>
  </sheetData>
  <sheetProtection password="DEC7" sheet="1" objects="1" scenarios="1"/>
  <mergeCells count="5">
    <mergeCell ref="A8:C8"/>
    <mergeCell ref="A2:B2"/>
    <mergeCell ref="C2:F2"/>
    <mergeCell ref="G2:H2"/>
    <mergeCell ref="A4:H5"/>
  </mergeCells>
  <phoneticPr fontId="10" type="noConversion"/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C1" workbookViewId="0">
      <selection activeCell="I8" sqref="I8"/>
    </sheetView>
  </sheetViews>
  <sheetFormatPr baseColWidth="10" defaultRowHeight="15" x14ac:dyDescent="0.25"/>
  <cols>
    <col min="1" max="1" width="8.5703125" customWidth="1"/>
    <col min="2" max="2" width="25.42578125" customWidth="1"/>
    <col min="3" max="3" width="14.7109375" bestFit="1" customWidth="1"/>
    <col min="4" max="4" width="12.5703125" bestFit="1" customWidth="1"/>
    <col min="9" max="9" width="27.42578125" customWidth="1"/>
    <col min="10" max="10" width="20.28515625" customWidth="1"/>
  </cols>
  <sheetData>
    <row r="1" spans="1:10" ht="43.5" customHeight="1" x14ac:dyDescent="0.35">
      <c r="A1" s="38"/>
      <c r="B1" s="39"/>
      <c r="C1" s="44"/>
      <c r="D1" s="44"/>
      <c r="E1" s="44"/>
      <c r="F1" s="44"/>
      <c r="G1" s="39"/>
      <c r="H1" s="39"/>
      <c r="I1" s="37"/>
      <c r="J1" s="37"/>
    </row>
    <row r="2" spans="1:10" x14ac:dyDescent="0.25">
      <c r="A2" s="96" t="s">
        <v>90</v>
      </c>
      <c r="B2" s="97"/>
      <c r="C2" s="98" t="s">
        <v>91</v>
      </c>
      <c r="D2" s="99"/>
      <c r="E2" s="99"/>
      <c r="F2" s="100"/>
      <c r="G2" s="92" t="s">
        <v>92</v>
      </c>
      <c r="H2" s="92"/>
      <c r="I2" s="93"/>
      <c r="J2" s="65" t="s">
        <v>126</v>
      </c>
    </row>
    <row r="3" spans="1:10" ht="15.75" thickBot="1" x14ac:dyDescent="0.3"/>
    <row r="4" spans="1:10" ht="15" customHeight="1" x14ac:dyDescent="0.25">
      <c r="A4" s="101" t="s">
        <v>93</v>
      </c>
      <c r="B4" s="102"/>
      <c r="C4" s="102"/>
      <c r="D4" s="102"/>
      <c r="E4" s="102"/>
      <c r="F4" s="102"/>
      <c r="G4" s="102"/>
      <c r="H4" s="102"/>
      <c r="I4" s="103"/>
    </row>
    <row r="5" spans="1:10" ht="15.75" thickBot="1" x14ac:dyDescent="0.3">
      <c r="A5" s="105"/>
      <c r="B5" s="106"/>
      <c r="C5" s="106"/>
      <c r="D5" s="106"/>
      <c r="E5" s="106"/>
      <c r="F5" s="106"/>
      <c r="G5" s="106"/>
      <c r="H5" s="106"/>
      <c r="I5" s="107"/>
    </row>
    <row r="6" spans="1:10" x14ac:dyDescent="0.25">
      <c r="A6" s="108"/>
      <c r="B6" s="108"/>
      <c r="C6" s="108"/>
      <c r="D6" s="108"/>
      <c r="E6" s="108"/>
      <c r="F6" s="108"/>
      <c r="G6" s="108"/>
      <c r="H6" s="108"/>
      <c r="I6" s="108"/>
    </row>
    <row r="7" spans="1:10" x14ac:dyDescent="0.25">
      <c r="A7" s="180" t="s">
        <v>117</v>
      </c>
      <c r="B7" s="181"/>
      <c r="C7" s="181"/>
      <c r="D7" s="182"/>
      <c r="E7" s="104"/>
      <c r="F7" s="104"/>
      <c r="G7" s="104"/>
      <c r="H7" s="104"/>
      <c r="I7" s="104"/>
    </row>
    <row r="8" spans="1:10" x14ac:dyDescent="0.25">
      <c r="A8" s="104"/>
      <c r="B8" s="104"/>
      <c r="C8" s="104"/>
      <c r="D8" s="104"/>
      <c r="E8" s="104"/>
      <c r="F8" s="104"/>
      <c r="G8" s="104"/>
      <c r="H8" s="104"/>
      <c r="I8" s="104"/>
    </row>
    <row r="9" spans="1:10" x14ac:dyDescent="0.25">
      <c r="A9" s="183" t="s">
        <v>8</v>
      </c>
      <c r="B9" s="184" t="s">
        <v>4</v>
      </c>
      <c r="C9" s="184" t="s">
        <v>16</v>
      </c>
      <c r="D9" s="184" t="s">
        <v>17</v>
      </c>
      <c r="E9" s="104"/>
      <c r="F9" s="104"/>
      <c r="G9" s="104"/>
      <c r="H9" s="104"/>
      <c r="I9" s="104"/>
    </row>
    <row r="10" spans="1:10" x14ac:dyDescent="0.25">
      <c r="A10" s="185">
        <v>1</v>
      </c>
      <c r="B10" s="186" t="s">
        <v>116</v>
      </c>
      <c r="C10" s="187">
        <v>5460</v>
      </c>
      <c r="D10" s="188">
        <f t="shared" ref="D10:D15" si="0">C10*12</f>
        <v>65520</v>
      </c>
      <c r="E10" s="104"/>
      <c r="F10" s="104"/>
      <c r="G10" s="104"/>
      <c r="H10" s="104"/>
      <c r="I10" s="104"/>
    </row>
    <row r="11" spans="1:10" x14ac:dyDescent="0.25">
      <c r="A11" s="185"/>
      <c r="B11" s="186" t="s">
        <v>115</v>
      </c>
      <c r="C11" s="187">
        <v>300</v>
      </c>
      <c r="D11" s="188">
        <f t="shared" si="0"/>
        <v>3600</v>
      </c>
      <c r="E11" s="104"/>
      <c r="F11" s="104"/>
      <c r="G11" s="104"/>
      <c r="H11" s="104"/>
      <c r="I11" s="104"/>
    </row>
    <row r="12" spans="1:10" x14ac:dyDescent="0.25">
      <c r="A12" s="185"/>
      <c r="B12" s="186" t="s">
        <v>114</v>
      </c>
      <c r="C12" s="187">
        <v>300</v>
      </c>
      <c r="D12" s="188">
        <f t="shared" si="0"/>
        <v>3600</v>
      </c>
      <c r="E12" s="104"/>
      <c r="F12" s="104"/>
      <c r="G12" s="104"/>
      <c r="H12" s="104"/>
      <c r="I12" s="104"/>
    </row>
    <row r="13" spans="1:10" x14ac:dyDescent="0.25">
      <c r="A13" s="185"/>
      <c r="B13" s="186" t="s">
        <v>6</v>
      </c>
      <c r="C13" s="187">
        <v>180</v>
      </c>
      <c r="D13" s="188">
        <f t="shared" si="0"/>
        <v>2160</v>
      </c>
      <c r="E13" s="104"/>
      <c r="F13" s="104"/>
      <c r="G13" s="104"/>
      <c r="H13" s="104"/>
      <c r="I13" s="104"/>
    </row>
    <row r="14" spans="1:10" x14ac:dyDescent="0.25">
      <c r="A14" s="185"/>
      <c r="B14" s="186" t="s">
        <v>113</v>
      </c>
      <c r="C14" s="187">
        <v>451.95</v>
      </c>
      <c r="D14" s="188">
        <f t="shared" si="0"/>
        <v>5423.4</v>
      </c>
      <c r="E14" s="104"/>
      <c r="F14" s="104"/>
      <c r="G14" s="104"/>
      <c r="H14" s="104"/>
      <c r="I14" s="104"/>
    </row>
    <row r="15" spans="1:10" x14ac:dyDescent="0.25">
      <c r="A15" s="185"/>
      <c r="B15" s="186" t="s">
        <v>112</v>
      </c>
      <c r="C15" s="187">
        <v>2500</v>
      </c>
      <c r="D15" s="188">
        <f t="shared" si="0"/>
        <v>30000</v>
      </c>
      <c r="E15" s="104"/>
      <c r="F15" s="104"/>
      <c r="G15" s="104"/>
      <c r="H15" s="104"/>
      <c r="I15" s="104"/>
    </row>
    <row r="16" spans="1:10" x14ac:dyDescent="0.25">
      <c r="A16" s="189"/>
      <c r="B16" s="190" t="s">
        <v>111</v>
      </c>
      <c r="C16" s="191"/>
      <c r="D16" s="192"/>
      <c r="E16" s="104"/>
      <c r="F16" s="104"/>
      <c r="G16" s="104"/>
      <c r="H16" s="104"/>
      <c r="I16" s="104"/>
    </row>
    <row r="17" spans="1:9" x14ac:dyDescent="0.25">
      <c r="A17" s="193">
        <v>2</v>
      </c>
      <c r="B17" s="194" t="s">
        <v>14</v>
      </c>
      <c r="C17" s="195">
        <f>D17/12</f>
        <v>400</v>
      </c>
      <c r="D17" s="196">
        <v>4800</v>
      </c>
      <c r="E17" s="104"/>
      <c r="F17" s="104"/>
      <c r="G17" s="104"/>
      <c r="H17" s="104"/>
      <c r="I17" s="104"/>
    </row>
    <row r="18" spans="1:9" x14ac:dyDescent="0.25">
      <c r="A18" s="185">
        <v>3</v>
      </c>
      <c r="B18" s="121" t="s">
        <v>3</v>
      </c>
      <c r="C18" s="187">
        <f>D18/12</f>
        <v>994.44416666666666</v>
      </c>
      <c r="D18" s="188">
        <v>11933.33</v>
      </c>
      <c r="E18" s="104"/>
      <c r="F18" s="104"/>
      <c r="G18" s="104"/>
      <c r="H18" s="104"/>
      <c r="I18" s="104"/>
    </row>
    <row r="19" spans="1:9" ht="15.75" thickBot="1" x14ac:dyDescent="0.3">
      <c r="A19" s="197"/>
      <c r="B19" s="198" t="s">
        <v>110</v>
      </c>
      <c r="C19" s="199">
        <f>SUM(C10:C18)</f>
        <v>10586.394166666667</v>
      </c>
      <c r="D19" s="199">
        <f>SUM(D10:D18)</f>
        <v>127036.73</v>
      </c>
      <c r="E19" s="104"/>
      <c r="F19" s="104"/>
      <c r="G19" s="104"/>
      <c r="H19" s="104"/>
      <c r="I19" s="104"/>
    </row>
    <row r="20" spans="1:9" ht="15.75" thickTop="1" x14ac:dyDescent="0.25">
      <c r="A20" s="200"/>
      <c r="B20" s="104"/>
      <c r="C20" s="104"/>
      <c r="D20" s="104"/>
      <c r="E20" s="104"/>
      <c r="F20" s="104"/>
      <c r="G20" s="104"/>
      <c r="H20" s="104"/>
      <c r="I20" s="104"/>
    </row>
    <row r="21" spans="1:9" x14ac:dyDescent="0.25">
      <c r="A21" s="200"/>
      <c r="B21" s="104"/>
      <c r="C21" s="104"/>
      <c r="D21" s="104"/>
      <c r="E21" s="104"/>
      <c r="F21" s="104"/>
      <c r="G21" s="104"/>
      <c r="H21" s="104"/>
      <c r="I21" s="104"/>
    </row>
    <row r="22" spans="1:9" x14ac:dyDescent="0.25">
      <c r="A22" s="104"/>
      <c r="B22" s="104"/>
      <c r="C22" s="104"/>
      <c r="D22" s="104"/>
      <c r="E22" s="104"/>
      <c r="F22" s="104"/>
      <c r="G22" s="104"/>
      <c r="H22" s="104"/>
      <c r="I22" s="104"/>
    </row>
    <row r="23" spans="1:9" x14ac:dyDescent="0.25">
      <c r="A23" s="104"/>
      <c r="B23" s="104"/>
      <c r="C23" s="104"/>
      <c r="D23" s="177"/>
      <c r="E23" s="104"/>
      <c r="F23" s="104"/>
      <c r="G23" s="104"/>
      <c r="H23" s="104"/>
      <c r="I23" s="104"/>
    </row>
    <row r="24" spans="1:9" x14ac:dyDescent="0.25">
      <c r="A24" s="104"/>
      <c r="B24" s="104"/>
      <c r="C24" s="104"/>
      <c r="D24" s="104"/>
      <c r="E24" s="104"/>
      <c r="F24" s="104"/>
      <c r="G24" s="104"/>
      <c r="H24" s="104"/>
      <c r="I24" s="104"/>
    </row>
    <row r="25" spans="1:9" x14ac:dyDescent="0.25">
      <c r="A25" s="104"/>
      <c r="B25" s="104"/>
      <c r="C25" s="104"/>
      <c r="D25" s="104"/>
      <c r="E25" s="104"/>
      <c r="F25" s="104"/>
      <c r="G25" s="104"/>
      <c r="H25" s="104"/>
      <c r="I25" s="104"/>
    </row>
    <row r="26" spans="1:9" x14ac:dyDescent="0.25">
      <c r="A26" s="104"/>
      <c r="B26" s="104"/>
      <c r="C26" s="104"/>
      <c r="D26" s="104"/>
      <c r="E26" s="104"/>
      <c r="F26" s="104"/>
      <c r="G26" s="104"/>
      <c r="H26" s="104"/>
      <c r="I26" s="104"/>
    </row>
    <row r="27" spans="1:9" x14ac:dyDescent="0.25">
      <c r="A27" s="104"/>
      <c r="B27" s="104"/>
      <c r="C27" s="104"/>
      <c r="D27" s="104"/>
      <c r="E27" s="104"/>
      <c r="F27" s="104"/>
      <c r="G27" s="104"/>
      <c r="H27" s="104"/>
      <c r="I27" s="104"/>
    </row>
    <row r="28" spans="1:9" x14ac:dyDescent="0.25">
      <c r="A28" s="104"/>
      <c r="B28" s="104"/>
      <c r="C28" s="104"/>
      <c r="D28" s="104"/>
      <c r="E28" s="104"/>
      <c r="F28" s="104"/>
      <c r="G28" s="104"/>
      <c r="H28" s="104"/>
      <c r="I28" s="104"/>
    </row>
    <row r="29" spans="1:9" x14ac:dyDescent="0.25">
      <c r="A29" s="104"/>
      <c r="B29" s="104"/>
      <c r="C29" s="104"/>
      <c r="D29" s="104"/>
      <c r="E29" s="104"/>
      <c r="F29" s="104"/>
      <c r="G29" s="104"/>
      <c r="H29" s="104"/>
      <c r="I29" s="104"/>
    </row>
    <row r="30" spans="1:9" x14ac:dyDescent="0.25">
      <c r="A30" s="104"/>
      <c r="B30" s="104"/>
      <c r="C30" s="104"/>
      <c r="D30" s="104"/>
      <c r="E30" s="104"/>
      <c r="F30" s="104"/>
      <c r="G30" s="104"/>
      <c r="H30" s="104"/>
      <c r="I30" s="104"/>
    </row>
    <row r="31" spans="1:9" x14ac:dyDescent="0.25">
      <c r="A31" s="104"/>
      <c r="B31" s="104"/>
      <c r="C31" s="104"/>
      <c r="D31" s="104"/>
      <c r="E31" s="104"/>
      <c r="F31" s="104"/>
      <c r="G31" s="104"/>
      <c r="H31" s="104"/>
      <c r="I31" s="104"/>
    </row>
    <row r="32" spans="1:9" x14ac:dyDescent="0.25">
      <c r="A32" s="104"/>
      <c r="B32" s="104"/>
      <c r="C32" s="104"/>
      <c r="D32" s="104"/>
      <c r="E32" s="104"/>
      <c r="F32" s="104"/>
      <c r="G32" s="104"/>
      <c r="H32" s="104"/>
      <c r="I32" s="104"/>
    </row>
    <row r="33" spans="1:9" x14ac:dyDescent="0.25">
      <c r="A33" s="104"/>
      <c r="B33" s="104"/>
      <c r="C33" s="104"/>
      <c r="D33" s="104"/>
      <c r="E33" s="104"/>
      <c r="F33" s="104"/>
      <c r="G33" s="104"/>
      <c r="H33" s="104"/>
      <c r="I33" s="104"/>
    </row>
    <row r="34" spans="1:9" x14ac:dyDescent="0.25">
      <c r="A34" s="104"/>
      <c r="B34" s="104"/>
      <c r="C34" s="104"/>
      <c r="D34" s="104"/>
      <c r="E34" s="104"/>
      <c r="F34" s="104"/>
      <c r="G34" s="104"/>
      <c r="H34" s="104"/>
      <c r="I34" s="104"/>
    </row>
    <row r="35" spans="1:9" x14ac:dyDescent="0.25">
      <c r="A35" s="104"/>
      <c r="B35" s="104"/>
      <c r="C35" s="104"/>
      <c r="D35" s="104"/>
      <c r="E35" s="104"/>
      <c r="F35" s="104"/>
      <c r="G35" s="104"/>
      <c r="H35" s="104"/>
      <c r="I35" s="104"/>
    </row>
    <row r="36" spans="1:9" x14ac:dyDescent="0.25">
      <c r="A36" s="104"/>
      <c r="B36" s="104"/>
      <c r="C36" s="104"/>
      <c r="D36" s="104"/>
      <c r="E36" s="104"/>
      <c r="F36" s="104"/>
      <c r="G36" s="104"/>
      <c r="H36" s="104"/>
      <c r="I36" s="104"/>
    </row>
    <row r="37" spans="1:9" x14ac:dyDescent="0.25">
      <c r="A37" s="104"/>
      <c r="B37" s="104"/>
      <c r="C37" s="104"/>
      <c r="D37" s="104"/>
      <c r="E37" s="104"/>
      <c r="F37" s="104"/>
      <c r="G37" s="104"/>
      <c r="H37" s="104"/>
      <c r="I37" s="104"/>
    </row>
    <row r="38" spans="1:9" x14ac:dyDescent="0.25">
      <c r="A38" s="104"/>
      <c r="B38" s="104"/>
      <c r="C38" s="104"/>
      <c r="D38" s="104"/>
      <c r="E38" s="104"/>
      <c r="F38" s="104"/>
      <c r="G38" s="104"/>
      <c r="H38" s="104"/>
      <c r="I38" s="104"/>
    </row>
  </sheetData>
  <sheetProtection password="DEC7" sheet="1" objects="1" scenarios="1"/>
  <mergeCells count="5">
    <mergeCell ref="A2:B2"/>
    <mergeCell ref="C2:F2"/>
    <mergeCell ref="G2:I2"/>
    <mergeCell ref="A4:I5"/>
    <mergeCell ref="A7:D7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6" workbookViewId="0">
      <selection activeCell="C11" sqref="C11"/>
    </sheetView>
  </sheetViews>
  <sheetFormatPr baseColWidth="10" defaultRowHeight="15" x14ac:dyDescent="0.25"/>
  <cols>
    <col min="1" max="1" width="8.28515625" bestFit="1" customWidth="1"/>
    <col min="2" max="2" width="22" bestFit="1" customWidth="1"/>
    <col min="3" max="3" width="14.7109375" bestFit="1" customWidth="1"/>
    <col min="4" max="4" width="12.5703125" bestFit="1" customWidth="1"/>
    <col min="9" max="9" width="19.28515625" customWidth="1"/>
    <col min="10" max="10" width="21.140625" customWidth="1"/>
  </cols>
  <sheetData>
    <row r="1" spans="1:10" ht="42.75" customHeight="1" x14ac:dyDescent="0.35">
      <c r="A1" s="38"/>
      <c r="B1" s="39"/>
      <c r="C1" s="44"/>
      <c r="D1" s="44"/>
      <c r="E1" s="44"/>
      <c r="F1" s="44"/>
      <c r="G1" s="39"/>
      <c r="H1" s="39"/>
      <c r="I1" s="39"/>
      <c r="J1" s="39"/>
    </row>
    <row r="2" spans="1:10" x14ac:dyDescent="0.25">
      <c r="A2" s="96" t="s">
        <v>90</v>
      </c>
      <c r="B2" s="97"/>
      <c r="C2" s="98" t="s">
        <v>91</v>
      </c>
      <c r="D2" s="99"/>
      <c r="E2" s="99"/>
      <c r="F2" s="100"/>
      <c r="G2" s="92" t="s">
        <v>92</v>
      </c>
      <c r="H2" s="92"/>
      <c r="I2" s="93"/>
      <c r="J2" s="65" t="s">
        <v>126</v>
      </c>
    </row>
    <row r="3" spans="1:10" ht="15.75" thickBot="1" x14ac:dyDescent="0.3"/>
    <row r="4" spans="1:10" x14ac:dyDescent="0.25">
      <c r="A4" s="101" t="s">
        <v>93</v>
      </c>
      <c r="B4" s="102"/>
      <c r="C4" s="102"/>
      <c r="D4" s="102"/>
      <c r="E4" s="102"/>
      <c r="F4" s="102"/>
      <c r="G4" s="102"/>
      <c r="H4" s="102"/>
      <c r="I4" s="103"/>
    </row>
    <row r="5" spans="1:10" ht="15.75" thickBot="1" x14ac:dyDescent="0.3">
      <c r="A5" s="105"/>
      <c r="B5" s="106"/>
      <c r="C5" s="106"/>
      <c r="D5" s="106"/>
      <c r="E5" s="106"/>
      <c r="F5" s="106"/>
      <c r="G5" s="106"/>
      <c r="H5" s="106"/>
      <c r="I5" s="107"/>
    </row>
    <row r="6" spans="1:10" x14ac:dyDescent="0.25">
      <c r="A6" s="108"/>
      <c r="B6" s="108"/>
      <c r="C6" s="108"/>
      <c r="D6" s="108"/>
      <c r="E6" s="108"/>
      <c r="F6" s="108"/>
      <c r="G6" s="108"/>
      <c r="H6" s="108"/>
      <c r="I6" s="108"/>
    </row>
    <row r="7" spans="1:10" x14ac:dyDescent="0.25">
      <c r="A7" s="201" t="s">
        <v>119</v>
      </c>
      <c r="B7" s="202"/>
      <c r="C7" s="202"/>
      <c r="D7" s="203"/>
      <c r="E7" s="104"/>
      <c r="F7" s="104"/>
      <c r="G7" s="104"/>
      <c r="H7" s="104"/>
      <c r="I7" s="104"/>
    </row>
    <row r="8" spans="1:10" x14ac:dyDescent="0.25">
      <c r="A8" s="104"/>
      <c r="B8" s="104"/>
      <c r="C8" s="104"/>
      <c r="D8" s="104"/>
      <c r="E8" s="104"/>
      <c r="F8" s="104"/>
      <c r="G8" s="104"/>
      <c r="H8" s="104"/>
      <c r="I8" s="104"/>
    </row>
    <row r="9" spans="1:10" x14ac:dyDescent="0.25">
      <c r="A9" s="204" t="s">
        <v>8</v>
      </c>
      <c r="B9" s="170" t="s">
        <v>4</v>
      </c>
      <c r="C9" s="170" t="s">
        <v>16</v>
      </c>
      <c r="D9" s="205" t="s">
        <v>17</v>
      </c>
      <c r="E9" s="104"/>
      <c r="F9" s="104"/>
      <c r="G9" s="104"/>
      <c r="H9" s="104"/>
      <c r="I9" s="104"/>
    </row>
    <row r="10" spans="1:10" x14ac:dyDescent="0.25">
      <c r="A10" s="193" t="s">
        <v>10</v>
      </c>
      <c r="B10" s="165" t="s">
        <v>9</v>
      </c>
      <c r="C10" s="206">
        <v>10000</v>
      </c>
      <c r="D10" s="207">
        <v>125022.72</v>
      </c>
      <c r="E10" s="104"/>
      <c r="F10" s="104"/>
      <c r="G10" s="104"/>
      <c r="H10" s="104"/>
      <c r="I10" s="104"/>
    </row>
    <row r="11" spans="1:10" x14ac:dyDescent="0.25">
      <c r="A11" s="185" t="s">
        <v>11</v>
      </c>
      <c r="B11" s="152" t="s">
        <v>12</v>
      </c>
      <c r="C11" s="208"/>
      <c r="D11" s="167"/>
      <c r="E11" s="104"/>
      <c r="F11" s="104"/>
      <c r="G11" s="104"/>
      <c r="H11" s="104"/>
      <c r="I11" s="104"/>
    </row>
    <row r="12" spans="1:10" x14ac:dyDescent="0.25">
      <c r="A12" s="151"/>
      <c r="B12" s="172" t="s">
        <v>33</v>
      </c>
      <c r="C12" s="209">
        <f>D12/12</f>
        <v>6691.95</v>
      </c>
      <c r="D12" s="210">
        <v>80303.399999999994</v>
      </c>
      <c r="E12" s="104"/>
      <c r="F12" s="104"/>
      <c r="G12" s="104"/>
      <c r="H12" s="104"/>
      <c r="I12" s="104"/>
    </row>
    <row r="13" spans="1:10" x14ac:dyDescent="0.25">
      <c r="A13" s="160"/>
      <c r="B13" s="174" t="s">
        <v>34</v>
      </c>
      <c r="C13" s="211">
        <f>D13/12</f>
        <v>10747.395799999998</v>
      </c>
      <c r="D13" s="212">
        <v>128968.74959999998</v>
      </c>
      <c r="E13" s="104"/>
      <c r="F13" s="104"/>
      <c r="G13" s="104"/>
      <c r="H13" s="104"/>
      <c r="I13" s="104"/>
    </row>
    <row r="14" spans="1:10" x14ac:dyDescent="0.25">
      <c r="A14" s="164" t="s">
        <v>13</v>
      </c>
      <c r="B14" s="170" t="s">
        <v>14</v>
      </c>
      <c r="C14" s="206">
        <f>D14/12</f>
        <v>400</v>
      </c>
      <c r="D14" s="207">
        <v>4800</v>
      </c>
      <c r="E14" s="104"/>
      <c r="F14" s="104"/>
      <c r="G14" s="104"/>
      <c r="H14" s="104"/>
      <c r="I14" s="104"/>
    </row>
    <row r="15" spans="1:10" x14ac:dyDescent="0.25">
      <c r="A15" s="164" t="s">
        <v>15</v>
      </c>
      <c r="B15" s="165" t="s">
        <v>3</v>
      </c>
      <c r="C15" s="206">
        <f>D15/12</f>
        <v>994.44444444444446</v>
      </c>
      <c r="D15" s="207">
        <v>11933.333333333334</v>
      </c>
      <c r="E15" s="104"/>
      <c r="F15" s="104"/>
      <c r="G15" s="104"/>
      <c r="H15" s="104"/>
      <c r="I15" s="104"/>
    </row>
    <row r="16" spans="1:10" x14ac:dyDescent="0.25">
      <c r="A16" s="160" t="s">
        <v>35</v>
      </c>
      <c r="B16" s="162" t="s">
        <v>36</v>
      </c>
      <c r="C16" s="209">
        <f>D16/12</f>
        <v>2500</v>
      </c>
      <c r="D16" s="212">
        <v>30000</v>
      </c>
      <c r="E16" s="104"/>
      <c r="F16" s="104"/>
      <c r="G16" s="104"/>
      <c r="H16" s="104"/>
      <c r="I16" s="104"/>
    </row>
    <row r="17" spans="1:9" ht="15.75" thickBot="1" x14ac:dyDescent="0.3">
      <c r="A17" s="213"/>
      <c r="B17" s="214" t="s">
        <v>50</v>
      </c>
      <c r="C17" s="215">
        <f>SUM(C10:C16)</f>
        <v>31333.790244444444</v>
      </c>
      <c r="D17" s="216">
        <f>SUM(D10:D16)</f>
        <v>381028.20293333329</v>
      </c>
      <c r="E17" s="104"/>
      <c r="F17" s="104"/>
      <c r="G17" s="104"/>
      <c r="H17" s="104"/>
      <c r="I17" s="104"/>
    </row>
    <row r="18" spans="1:9" ht="15.75" thickTop="1" x14ac:dyDescent="0.25">
      <c r="A18" s="104"/>
      <c r="B18" s="104"/>
      <c r="C18" s="177"/>
      <c r="D18" s="177"/>
      <c r="E18" s="104"/>
      <c r="F18" s="104"/>
      <c r="G18" s="104"/>
      <c r="H18" s="104"/>
      <c r="I18" s="104"/>
    </row>
    <row r="19" spans="1:9" x14ac:dyDescent="0.25">
      <c r="A19" s="104"/>
      <c r="B19" s="104"/>
      <c r="C19" s="177"/>
      <c r="D19" s="177"/>
      <c r="E19" s="104"/>
      <c r="F19" s="104"/>
      <c r="G19" s="104"/>
      <c r="H19" s="104"/>
      <c r="I19" s="104"/>
    </row>
    <row r="20" spans="1:9" x14ac:dyDescent="0.25">
      <c r="A20" s="104"/>
      <c r="B20" s="104"/>
      <c r="C20" s="104"/>
      <c r="D20" s="104"/>
      <c r="E20" s="104"/>
      <c r="F20" s="104"/>
      <c r="G20" s="104"/>
      <c r="H20" s="104"/>
      <c r="I20" s="104"/>
    </row>
    <row r="21" spans="1:9" x14ac:dyDescent="0.25">
      <c r="A21" s="104"/>
      <c r="B21" s="104"/>
      <c r="C21" s="104"/>
      <c r="D21" s="104"/>
      <c r="E21" s="104"/>
      <c r="F21" s="104"/>
      <c r="G21" s="104"/>
      <c r="H21" s="104"/>
      <c r="I21" s="104"/>
    </row>
  </sheetData>
  <sheetProtection password="DEC7" sheet="1" objects="1" scenarios="1"/>
  <mergeCells count="5">
    <mergeCell ref="A7:D7"/>
    <mergeCell ref="A2:B2"/>
    <mergeCell ref="C2:F2"/>
    <mergeCell ref="G2:I2"/>
    <mergeCell ref="A4:I5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J2" sqref="J2"/>
    </sheetView>
  </sheetViews>
  <sheetFormatPr baseColWidth="10" defaultRowHeight="15" x14ac:dyDescent="0.25"/>
  <cols>
    <col min="1" max="1" width="2.85546875" bestFit="1" customWidth="1"/>
    <col min="2" max="2" width="19.42578125" bestFit="1" customWidth="1"/>
    <col min="3" max="5" width="13" bestFit="1" customWidth="1"/>
    <col min="10" max="10" width="20.28515625" customWidth="1"/>
    <col min="12" max="12" width="27.85546875" bestFit="1" customWidth="1"/>
    <col min="13" max="15" width="13" bestFit="1" customWidth="1"/>
  </cols>
  <sheetData>
    <row r="1" spans="1:15" ht="45" customHeight="1" x14ac:dyDescent="0.35">
      <c r="A1" s="38"/>
      <c r="B1" s="39"/>
      <c r="C1" s="44"/>
      <c r="D1" s="44"/>
      <c r="E1" s="44"/>
      <c r="F1" s="44"/>
      <c r="G1" s="39"/>
      <c r="H1" s="39"/>
      <c r="I1" s="39"/>
      <c r="J1" s="39"/>
    </row>
    <row r="2" spans="1:15" x14ac:dyDescent="0.25">
      <c r="A2" s="96" t="s">
        <v>90</v>
      </c>
      <c r="B2" s="97"/>
      <c r="C2" s="98" t="s">
        <v>91</v>
      </c>
      <c r="D2" s="99"/>
      <c r="E2" s="99"/>
      <c r="F2" s="100"/>
      <c r="G2" s="92" t="s">
        <v>92</v>
      </c>
      <c r="H2" s="92"/>
      <c r="I2" s="93"/>
      <c r="J2" s="65" t="s">
        <v>126</v>
      </c>
    </row>
    <row r="3" spans="1:15" ht="15.75" thickBot="1" x14ac:dyDescent="0.3"/>
    <row r="4" spans="1:15" x14ac:dyDescent="0.25">
      <c r="A4" s="101" t="s">
        <v>93</v>
      </c>
      <c r="B4" s="102"/>
      <c r="C4" s="102"/>
      <c r="D4" s="102"/>
      <c r="E4" s="102"/>
      <c r="F4" s="102"/>
      <c r="G4" s="102"/>
      <c r="H4" s="102"/>
      <c r="I4" s="103"/>
      <c r="J4" s="104"/>
    </row>
    <row r="5" spans="1:15" ht="15.75" thickBot="1" x14ac:dyDescent="0.3">
      <c r="A5" s="105"/>
      <c r="B5" s="106"/>
      <c r="C5" s="106"/>
      <c r="D5" s="106"/>
      <c r="E5" s="106"/>
      <c r="F5" s="106"/>
      <c r="G5" s="106"/>
      <c r="H5" s="106"/>
      <c r="I5" s="107"/>
      <c r="J5" s="104"/>
    </row>
    <row r="6" spans="1:15" x14ac:dyDescent="0.25">
      <c r="A6" s="108"/>
      <c r="B6" s="108"/>
      <c r="C6" s="108"/>
      <c r="D6" s="108"/>
      <c r="E6" s="108"/>
      <c r="F6" s="108"/>
      <c r="G6" s="108"/>
      <c r="H6" s="108"/>
      <c r="I6" s="108"/>
      <c r="J6" s="104"/>
    </row>
    <row r="7" spans="1:15" x14ac:dyDescent="0.25">
      <c r="A7" s="217" t="s">
        <v>118</v>
      </c>
      <c r="B7" s="218"/>
      <c r="C7" s="218"/>
      <c r="D7" s="218"/>
      <c r="E7" s="219"/>
      <c r="F7" s="104"/>
      <c r="G7" s="172"/>
      <c r="H7" s="172"/>
      <c r="I7" s="172"/>
      <c r="J7" s="172"/>
    </row>
    <row r="8" spans="1:15" x14ac:dyDescent="0.25">
      <c r="A8" s="104"/>
      <c r="B8" s="104"/>
      <c r="C8" s="104"/>
      <c r="D8" s="104"/>
      <c r="E8" s="104"/>
      <c r="F8" s="104"/>
      <c r="G8" s="172"/>
      <c r="H8" s="172"/>
      <c r="I8" s="172"/>
      <c r="J8" s="172"/>
    </row>
    <row r="9" spans="1:15" x14ac:dyDescent="0.25">
      <c r="A9" s="104"/>
      <c r="B9" s="104"/>
      <c r="C9" s="220" t="s">
        <v>38</v>
      </c>
      <c r="D9" s="220" t="s">
        <v>39</v>
      </c>
      <c r="E9" s="220" t="s">
        <v>40</v>
      </c>
      <c r="F9" s="104"/>
      <c r="G9" s="172"/>
      <c r="H9" s="172"/>
      <c r="I9" s="221"/>
      <c r="J9" s="221"/>
    </row>
    <row r="10" spans="1:15" ht="15" customHeight="1" x14ac:dyDescent="0.25">
      <c r="A10" s="200"/>
      <c r="B10" s="104" t="s">
        <v>37</v>
      </c>
      <c r="C10" s="222">
        <v>573734.40000000002</v>
      </c>
      <c r="D10" s="222"/>
      <c r="E10" s="222"/>
      <c r="F10" s="104"/>
      <c r="G10" s="172"/>
      <c r="H10" s="172"/>
      <c r="I10" s="172"/>
      <c r="J10" s="172"/>
    </row>
    <row r="11" spans="1:15" x14ac:dyDescent="0.25">
      <c r="A11" s="223" t="s">
        <v>18</v>
      </c>
      <c r="B11" s="162" t="s">
        <v>34</v>
      </c>
      <c r="C11" s="224">
        <v>128968.74959999998</v>
      </c>
      <c r="D11" s="224"/>
      <c r="E11" s="224"/>
      <c r="F11" s="104"/>
      <c r="G11" s="172"/>
      <c r="H11" s="172"/>
      <c r="I11" s="172"/>
      <c r="J11" s="172"/>
    </row>
    <row r="12" spans="1:15" x14ac:dyDescent="0.25">
      <c r="A12" s="225" t="s">
        <v>41</v>
      </c>
      <c r="B12" s="152" t="s">
        <v>42</v>
      </c>
      <c r="C12" s="226">
        <f>SUM(C10-C11)</f>
        <v>444765.65040000004</v>
      </c>
      <c r="D12" s="226">
        <f>SUM(D10-D11)</f>
        <v>0</v>
      </c>
      <c r="E12" s="226">
        <f>SUM(E10-E11)</f>
        <v>0</v>
      </c>
      <c r="F12" s="104"/>
      <c r="G12" s="172"/>
      <c r="H12" s="172"/>
      <c r="I12" s="172"/>
      <c r="J12" s="172"/>
    </row>
    <row r="13" spans="1:15" x14ac:dyDescent="0.25">
      <c r="A13" s="223" t="s">
        <v>18</v>
      </c>
      <c r="B13" s="174" t="s">
        <v>9</v>
      </c>
      <c r="C13" s="224">
        <v>125022.72</v>
      </c>
      <c r="D13" s="224"/>
      <c r="E13" s="224"/>
      <c r="F13" s="104"/>
      <c r="G13" s="172"/>
      <c r="H13" s="172"/>
      <c r="I13" s="172"/>
      <c r="J13" s="172"/>
      <c r="N13" s="46"/>
      <c r="O13" s="46"/>
    </row>
    <row r="14" spans="1:15" x14ac:dyDescent="0.25">
      <c r="A14" s="200" t="s">
        <v>41</v>
      </c>
      <c r="B14" s="172" t="s">
        <v>43</v>
      </c>
      <c r="C14" s="227">
        <f>C12-C13</f>
        <v>319742.93040000007</v>
      </c>
      <c r="D14" s="227">
        <f>D12-D13</f>
        <v>0</v>
      </c>
      <c r="E14" s="227">
        <f>E12-E13</f>
        <v>0</v>
      </c>
      <c r="F14" s="104"/>
      <c r="G14" s="172"/>
      <c r="H14" s="172"/>
      <c r="I14" s="172"/>
      <c r="J14" s="172"/>
      <c r="M14" s="46"/>
    </row>
    <row r="15" spans="1:15" x14ac:dyDescent="0.25">
      <c r="A15" s="223" t="s">
        <v>18</v>
      </c>
      <c r="B15" s="174" t="s">
        <v>33</v>
      </c>
      <c r="C15" s="224">
        <v>80303.399999999994</v>
      </c>
      <c r="D15" s="224"/>
      <c r="E15" s="224"/>
      <c r="F15" s="104"/>
      <c r="G15" s="172"/>
      <c r="H15" s="172"/>
      <c r="I15" s="172"/>
      <c r="J15" s="172"/>
      <c r="M15" s="45"/>
      <c r="N15" s="45"/>
      <c r="O15" s="45"/>
    </row>
    <row r="16" spans="1:15" x14ac:dyDescent="0.25">
      <c r="A16" s="200" t="s">
        <v>41</v>
      </c>
      <c r="B16" s="172" t="s">
        <v>44</v>
      </c>
      <c r="C16" s="227">
        <f>C14-C15</f>
        <v>239439.53040000008</v>
      </c>
      <c r="D16" s="227">
        <f>D14-D15</f>
        <v>0</v>
      </c>
      <c r="E16" s="227">
        <f>E14-E15</f>
        <v>0</v>
      </c>
      <c r="F16" s="104"/>
      <c r="G16" s="104"/>
      <c r="H16" s="104"/>
      <c r="I16" s="104"/>
      <c r="J16" s="104"/>
      <c r="M16" s="45"/>
    </row>
    <row r="17" spans="1:10" x14ac:dyDescent="0.25">
      <c r="A17" s="200" t="s">
        <v>18</v>
      </c>
      <c r="B17" s="172" t="s">
        <v>14</v>
      </c>
      <c r="C17" s="222">
        <v>4800</v>
      </c>
      <c r="D17" s="222"/>
      <c r="E17" s="222"/>
      <c r="F17" s="104"/>
      <c r="G17" s="104"/>
      <c r="H17" s="104"/>
      <c r="I17" s="104"/>
      <c r="J17" s="104"/>
    </row>
    <row r="18" spans="1:10" x14ac:dyDescent="0.25">
      <c r="A18" s="223" t="s">
        <v>18</v>
      </c>
      <c r="B18" s="174" t="s">
        <v>3</v>
      </c>
      <c r="C18" s="224">
        <v>11933.333333333334</v>
      </c>
      <c r="D18" s="224"/>
      <c r="E18" s="224"/>
      <c r="F18" s="104"/>
      <c r="G18" s="104"/>
      <c r="H18" s="104"/>
      <c r="I18" s="104"/>
      <c r="J18" s="104"/>
    </row>
    <row r="19" spans="1:10" ht="15.75" thickBot="1" x14ac:dyDescent="0.3">
      <c r="A19" s="228" t="s">
        <v>41</v>
      </c>
      <c r="B19" s="229" t="s">
        <v>45</v>
      </c>
      <c r="C19" s="230">
        <f>C16-C17-C18</f>
        <v>222706.19706666673</v>
      </c>
      <c r="D19" s="230">
        <f>D16-D17-D18</f>
        <v>0</v>
      </c>
      <c r="E19" s="230">
        <f>E16-E17-E18</f>
        <v>0</v>
      </c>
      <c r="F19" s="104"/>
      <c r="G19" s="104"/>
      <c r="H19" s="104"/>
      <c r="I19" s="104"/>
      <c r="J19" s="104"/>
    </row>
    <row r="20" spans="1:10" ht="15.75" thickTop="1" x14ac:dyDescent="0.25">
      <c r="A20" s="104"/>
      <c r="B20" s="104"/>
      <c r="C20" s="104"/>
      <c r="D20" s="104"/>
      <c r="E20" s="104"/>
      <c r="F20" s="104"/>
      <c r="G20" s="104"/>
      <c r="H20" s="104"/>
      <c r="I20" s="104"/>
      <c r="J20" s="104"/>
    </row>
    <row r="21" spans="1:10" x14ac:dyDescent="0.25">
      <c r="A21" s="104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x14ac:dyDescent="0.25">
      <c r="A22" s="104"/>
      <c r="B22" s="104"/>
      <c r="C22" s="104"/>
      <c r="D22" s="104"/>
      <c r="E22" s="104"/>
      <c r="F22" s="104"/>
      <c r="G22" s="104"/>
      <c r="H22" s="104"/>
      <c r="I22" s="104"/>
      <c r="J22" s="104"/>
    </row>
  </sheetData>
  <sheetProtection password="DEC7" sheet="1" objects="1" scenarios="1"/>
  <mergeCells count="6">
    <mergeCell ref="I9:J9"/>
    <mergeCell ref="A2:B2"/>
    <mergeCell ref="C2:F2"/>
    <mergeCell ref="G2:I2"/>
    <mergeCell ref="A4:I5"/>
    <mergeCell ref="A7:E7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zoomScaleNormal="100" workbookViewId="0">
      <selection activeCell="C16" sqref="C16"/>
    </sheetView>
  </sheetViews>
  <sheetFormatPr baseColWidth="10" defaultRowHeight="15" x14ac:dyDescent="0.25"/>
  <cols>
    <col min="2" max="2" width="25.85546875" bestFit="1" customWidth="1"/>
    <col min="3" max="3" width="13" bestFit="1" customWidth="1"/>
    <col min="4" max="6" width="12" bestFit="1" customWidth="1"/>
    <col min="7" max="7" width="13" bestFit="1" customWidth="1"/>
    <col min="8" max="8" width="12" bestFit="1" customWidth="1"/>
    <col min="9" max="9" width="13" bestFit="1" customWidth="1"/>
    <col min="10" max="10" width="12" bestFit="1" customWidth="1"/>
    <col min="11" max="11" width="13" bestFit="1" customWidth="1"/>
    <col min="12" max="12" width="12" bestFit="1" customWidth="1"/>
    <col min="13" max="13" width="13" bestFit="1" customWidth="1"/>
    <col min="14" max="14" width="12" bestFit="1" customWidth="1"/>
    <col min="15" max="15" width="13" bestFit="1" customWidth="1"/>
    <col min="16" max="16" width="12" bestFit="1" customWidth="1"/>
    <col min="17" max="17" width="13" bestFit="1" customWidth="1"/>
    <col min="18" max="18" width="12" bestFit="1" customWidth="1"/>
    <col min="19" max="19" width="13" bestFit="1" customWidth="1"/>
    <col min="20" max="20" width="12" bestFit="1" customWidth="1"/>
    <col min="21" max="21" width="13" bestFit="1" customWidth="1"/>
    <col min="22" max="22" width="12" bestFit="1" customWidth="1"/>
    <col min="23" max="23" width="13" bestFit="1" customWidth="1"/>
    <col min="24" max="24" width="12" bestFit="1" customWidth="1"/>
    <col min="25" max="25" width="13" bestFit="1" customWidth="1"/>
    <col min="26" max="26" width="12" bestFit="1" customWidth="1"/>
  </cols>
  <sheetData>
    <row r="1" spans="1:29" ht="45" customHeight="1" x14ac:dyDescent="0.35">
      <c r="A1" s="38"/>
      <c r="B1" s="39"/>
      <c r="C1" s="44"/>
      <c r="D1" s="44"/>
      <c r="E1" s="44"/>
      <c r="F1" s="44"/>
      <c r="G1" s="39"/>
      <c r="H1" s="39"/>
      <c r="I1" s="37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9" x14ac:dyDescent="0.25">
      <c r="A2" s="96" t="s">
        <v>90</v>
      </c>
      <c r="B2" s="97"/>
      <c r="C2" s="98" t="s">
        <v>91</v>
      </c>
      <c r="D2" s="99"/>
      <c r="E2" s="99"/>
      <c r="F2" s="100"/>
      <c r="G2" s="92" t="s">
        <v>92</v>
      </c>
      <c r="H2" s="92"/>
      <c r="I2" s="93"/>
      <c r="M2" s="65" t="s">
        <v>126</v>
      </c>
    </row>
    <row r="3" spans="1:29" ht="15.75" thickBot="1" x14ac:dyDescent="0.3"/>
    <row r="4" spans="1:29" x14ac:dyDescent="0.25">
      <c r="A4" s="101" t="s">
        <v>120</v>
      </c>
      <c r="B4" s="102"/>
      <c r="C4" s="102"/>
      <c r="D4" s="102"/>
      <c r="E4" s="102"/>
      <c r="F4" s="102"/>
      <c r="G4" s="102"/>
      <c r="H4" s="102"/>
      <c r="I4" s="103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</row>
    <row r="5" spans="1:29" ht="15.75" thickBot="1" x14ac:dyDescent="0.3">
      <c r="A5" s="105"/>
      <c r="B5" s="106"/>
      <c r="C5" s="106"/>
      <c r="D5" s="106"/>
      <c r="E5" s="106"/>
      <c r="F5" s="106"/>
      <c r="G5" s="106"/>
      <c r="H5" s="106"/>
      <c r="I5" s="107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</row>
    <row r="6" spans="1:29" x14ac:dyDescent="0.25">
      <c r="A6" s="108"/>
      <c r="B6" s="108"/>
      <c r="C6" s="108"/>
      <c r="D6" s="108"/>
      <c r="E6" s="108"/>
      <c r="F6" s="108"/>
      <c r="G6" s="108"/>
      <c r="H6" s="108"/>
      <c r="I6" s="108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</row>
    <row r="7" spans="1:29" ht="15.75" thickBot="1" x14ac:dyDescent="0.3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</row>
    <row r="8" spans="1:29" x14ac:dyDescent="0.25">
      <c r="A8" s="104"/>
      <c r="B8" s="104"/>
      <c r="C8" s="109" t="s">
        <v>82</v>
      </c>
      <c r="D8" s="110"/>
      <c r="E8" s="109" t="s">
        <v>83</v>
      </c>
      <c r="F8" s="110"/>
      <c r="G8" s="109" t="s">
        <v>84</v>
      </c>
      <c r="H8" s="110"/>
      <c r="I8" s="109" t="s">
        <v>85</v>
      </c>
      <c r="J8" s="110"/>
      <c r="K8" s="109" t="s">
        <v>86</v>
      </c>
      <c r="L8" s="110"/>
      <c r="M8" s="109" t="s">
        <v>87</v>
      </c>
      <c r="N8" s="110"/>
      <c r="O8" s="109" t="s">
        <v>88</v>
      </c>
      <c r="P8" s="110"/>
      <c r="Q8" s="109" t="s">
        <v>77</v>
      </c>
      <c r="R8" s="110"/>
      <c r="S8" s="109" t="s">
        <v>78</v>
      </c>
      <c r="T8" s="110"/>
      <c r="U8" s="109" t="s">
        <v>79</v>
      </c>
      <c r="V8" s="110"/>
      <c r="W8" s="109" t="s">
        <v>80</v>
      </c>
      <c r="X8" s="110"/>
      <c r="Y8" s="109" t="s">
        <v>81</v>
      </c>
      <c r="Z8" s="110"/>
      <c r="AA8" s="104"/>
      <c r="AB8" s="104"/>
      <c r="AC8" s="104"/>
    </row>
    <row r="9" spans="1:29" x14ac:dyDescent="0.25">
      <c r="A9" s="104"/>
      <c r="B9" s="104"/>
      <c r="C9" s="111" t="s">
        <v>58</v>
      </c>
      <c r="D9" s="112" t="s">
        <v>59</v>
      </c>
      <c r="E9" s="111" t="s">
        <v>58</v>
      </c>
      <c r="F9" s="112" t="s">
        <v>59</v>
      </c>
      <c r="G9" s="111" t="s">
        <v>58</v>
      </c>
      <c r="H9" s="112" t="s">
        <v>59</v>
      </c>
      <c r="I9" s="111" t="s">
        <v>58</v>
      </c>
      <c r="J9" s="112" t="s">
        <v>59</v>
      </c>
      <c r="K9" s="111" t="s">
        <v>58</v>
      </c>
      <c r="L9" s="112" t="s">
        <v>59</v>
      </c>
      <c r="M9" s="111" t="s">
        <v>58</v>
      </c>
      <c r="N9" s="112" t="s">
        <v>59</v>
      </c>
      <c r="O9" s="111" t="s">
        <v>58</v>
      </c>
      <c r="P9" s="112" t="s">
        <v>59</v>
      </c>
      <c r="Q9" s="111" t="s">
        <v>58</v>
      </c>
      <c r="R9" s="112" t="s">
        <v>59</v>
      </c>
      <c r="S9" s="111" t="s">
        <v>58</v>
      </c>
      <c r="T9" s="112" t="s">
        <v>59</v>
      </c>
      <c r="U9" s="111" t="s">
        <v>58</v>
      </c>
      <c r="V9" s="112" t="s">
        <v>59</v>
      </c>
      <c r="W9" s="111" t="s">
        <v>58</v>
      </c>
      <c r="X9" s="112" t="s">
        <v>59</v>
      </c>
      <c r="Y9" s="111" t="s">
        <v>58</v>
      </c>
      <c r="Z9" s="112" t="s">
        <v>59</v>
      </c>
      <c r="AA9" s="104"/>
      <c r="AB9" s="104"/>
      <c r="AC9" s="104"/>
    </row>
    <row r="10" spans="1:29" x14ac:dyDescent="0.25">
      <c r="A10" s="113" t="s">
        <v>10</v>
      </c>
      <c r="B10" s="114" t="s">
        <v>60</v>
      </c>
      <c r="C10" s="115"/>
      <c r="D10" s="116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5"/>
      <c r="R10" s="116"/>
      <c r="S10" s="115"/>
      <c r="T10" s="116"/>
      <c r="U10" s="115"/>
      <c r="V10" s="116"/>
      <c r="W10" s="115"/>
      <c r="X10" s="116"/>
      <c r="Y10" s="115"/>
      <c r="Z10" s="116"/>
      <c r="AA10" s="104"/>
      <c r="AB10" s="104"/>
      <c r="AC10" s="104"/>
    </row>
    <row r="11" spans="1:29" x14ac:dyDescent="0.25">
      <c r="A11" s="117"/>
      <c r="B11" s="118" t="s">
        <v>89</v>
      </c>
      <c r="C11" s="119">
        <v>0</v>
      </c>
      <c r="D11" s="120"/>
      <c r="E11" s="119">
        <f>C31</f>
        <v>12731.080000000002</v>
      </c>
      <c r="F11" s="120"/>
      <c r="G11" s="119">
        <f>E31</f>
        <v>12731.080000000002</v>
      </c>
      <c r="H11" s="120"/>
      <c r="I11" s="119">
        <f>G31</f>
        <v>12731.080000000002</v>
      </c>
      <c r="J11" s="120"/>
      <c r="K11" s="119">
        <f>I31</f>
        <v>12731.080000000002</v>
      </c>
      <c r="L11" s="120"/>
      <c r="M11" s="119">
        <f>K31</f>
        <v>12731.080000000002</v>
      </c>
      <c r="N11" s="120"/>
      <c r="O11" s="119">
        <f>M31</f>
        <v>12731.080000000002</v>
      </c>
      <c r="P11" s="120"/>
      <c r="Q11" s="119">
        <f>O31</f>
        <v>12731.080000000002</v>
      </c>
      <c r="R11" s="120"/>
      <c r="S11" s="119">
        <f>Q31</f>
        <v>12731.080000000002</v>
      </c>
      <c r="T11" s="120"/>
      <c r="U11" s="119">
        <f>S31</f>
        <v>12731.080000000002</v>
      </c>
      <c r="V11" s="120"/>
      <c r="W11" s="119">
        <f>U31</f>
        <v>12731.080000000002</v>
      </c>
      <c r="X11" s="120"/>
      <c r="Y11" s="119">
        <f>W31</f>
        <v>12731.080000000002</v>
      </c>
      <c r="Z11" s="120"/>
      <c r="AA11" s="104"/>
      <c r="AB11" s="104"/>
      <c r="AC11" s="104"/>
    </row>
    <row r="12" spans="1:29" x14ac:dyDescent="0.25">
      <c r="A12" s="113" t="s">
        <v>11</v>
      </c>
      <c r="B12" s="114" t="s">
        <v>61</v>
      </c>
      <c r="C12" s="115"/>
      <c r="D12" s="116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5"/>
      <c r="R12" s="116"/>
      <c r="S12" s="115"/>
      <c r="T12" s="116"/>
      <c r="U12" s="115"/>
      <c r="V12" s="116"/>
      <c r="W12" s="115"/>
      <c r="X12" s="116"/>
      <c r="Y12" s="115"/>
      <c r="Z12" s="116"/>
      <c r="AA12" s="104"/>
      <c r="AB12" s="104"/>
      <c r="AC12" s="104"/>
    </row>
    <row r="13" spans="1:29" x14ac:dyDescent="0.25">
      <c r="A13" s="121"/>
      <c r="B13" s="122" t="s">
        <v>62</v>
      </c>
      <c r="C13" s="123">
        <v>60000</v>
      </c>
      <c r="D13" s="124"/>
      <c r="E13" s="123">
        <v>0</v>
      </c>
      <c r="F13" s="124"/>
      <c r="G13" s="123">
        <v>0</v>
      </c>
      <c r="H13" s="124"/>
      <c r="I13" s="123">
        <v>0</v>
      </c>
      <c r="J13" s="124"/>
      <c r="K13" s="123">
        <v>0</v>
      </c>
      <c r="L13" s="124"/>
      <c r="M13" s="123">
        <v>0</v>
      </c>
      <c r="N13" s="124"/>
      <c r="O13" s="123">
        <v>0</v>
      </c>
      <c r="P13" s="124"/>
      <c r="Q13" s="123">
        <v>0</v>
      </c>
      <c r="R13" s="124"/>
      <c r="S13" s="123">
        <v>0</v>
      </c>
      <c r="T13" s="124"/>
      <c r="U13" s="123">
        <v>0</v>
      </c>
      <c r="V13" s="124"/>
      <c r="W13" s="123">
        <v>0</v>
      </c>
      <c r="X13" s="124"/>
      <c r="Y13" s="123">
        <v>0</v>
      </c>
      <c r="Z13" s="124"/>
      <c r="AA13" s="104"/>
      <c r="AB13" s="104"/>
      <c r="AC13" s="104"/>
    </row>
    <row r="14" spans="1:29" x14ac:dyDescent="0.25">
      <c r="A14" s="121"/>
      <c r="B14" s="122" t="s">
        <v>63</v>
      </c>
      <c r="C14" s="123">
        <v>28447.67</v>
      </c>
      <c r="D14" s="124"/>
      <c r="E14" s="123">
        <v>0</v>
      </c>
      <c r="F14" s="124"/>
      <c r="G14" s="123">
        <v>0</v>
      </c>
      <c r="H14" s="124"/>
      <c r="I14" s="123">
        <v>0</v>
      </c>
      <c r="J14" s="124"/>
      <c r="K14" s="123">
        <v>0</v>
      </c>
      <c r="L14" s="124"/>
      <c r="M14" s="123">
        <v>0</v>
      </c>
      <c r="N14" s="124"/>
      <c r="O14" s="123">
        <v>0</v>
      </c>
      <c r="P14" s="124"/>
      <c r="Q14" s="123">
        <v>0</v>
      </c>
      <c r="R14" s="124"/>
      <c r="S14" s="123">
        <v>0</v>
      </c>
      <c r="T14" s="124"/>
      <c r="U14" s="123">
        <v>0</v>
      </c>
      <c r="V14" s="124"/>
      <c r="W14" s="123">
        <v>0</v>
      </c>
      <c r="X14" s="124"/>
      <c r="Y14" s="123">
        <v>0</v>
      </c>
      <c r="Z14" s="124"/>
      <c r="AA14" s="104"/>
      <c r="AB14" s="104"/>
      <c r="AC14" s="104"/>
    </row>
    <row r="15" spans="1:29" x14ac:dyDescent="0.25">
      <c r="A15" s="121"/>
      <c r="B15" s="122" t="s">
        <v>64</v>
      </c>
      <c r="C15" s="123">
        <v>10000</v>
      </c>
      <c r="D15" s="124"/>
      <c r="E15" s="123">
        <v>0</v>
      </c>
      <c r="F15" s="124"/>
      <c r="G15" s="123">
        <v>0</v>
      </c>
      <c r="H15" s="124"/>
      <c r="I15" s="123">
        <v>0</v>
      </c>
      <c r="J15" s="124"/>
      <c r="K15" s="123">
        <v>0</v>
      </c>
      <c r="L15" s="124"/>
      <c r="M15" s="123">
        <v>0</v>
      </c>
      <c r="N15" s="124"/>
      <c r="O15" s="123">
        <v>0</v>
      </c>
      <c r="P15" s="124"/>
      <c r="Q15" s="123">
        <v>0</v>
      </c>
      <c r="R15" s="124"/>
      <c r="S15" s="123">
        <v>0</v>
      </c>
      <c r="T15" s="124"/>
      <c r="U15" s="123">
        <v>0</v>
      </c>
      <c r="V15" s="124"/>
      <c r="W15" s="123">
        <v>0</v>
      </c>
      <c r="X15" s="124"/>
      <c r="Y15" s="123">
        <v>0</v>
      </c>
      <c r="Z15" s="124"/>
      <c r="AA15" s="104"/>
      <c r="AB15" s="104"/>
      <c r="AC15" s="104"/>
    </row>
    <row r="16" spans="1:29" x14ac:dyDescent="0.25">
      <c r="A16" s="121"/>
      <c r="B16" s="122" t="s">
        <v>65</v>
      </c>
      <c r="C16" s="123">
        <v>0</v>
      </c>
      <c r="D16" s="124"/>
      <c r="E16" s="123">
        <v>0</v>
      </c>
      <c r="F16" s="124"/>
      <c r="G16" s="123">
        <v>0</v>
      </c>
      <c r="H16" s="124"/>
      <c r="I16" s="123">
        <v>0</v>
      </c>
      <c r="J16" s="124"/>
      <c r="K16" s="123">
        <v>0</v>
      </c>
      <c r="L16" s="124"/>
      <c r="M16" s="123">
        <v>0</v>
      </c>
      <c r="N16" s="124"/>
      <c r="O16" s="123">
        <v>0</v>
      </c>
      <c r="P16" s="124"/>
      <c r="Q16" s="123">
        <v>0</v>
      </c>
      <c r="R16" s="124"/>
      <c r="S16" s="123">
        <v>0</v>
      </c>
      <c r="T16" s="124"/>
      <c r="U16" s="123">
        <v>0</v>
      </c>
      <c r="V16" s="124"/>
      <c r="W16" s="123">
        <v>0</v>
      </c>
      <c r="X16" s="124"/>
      <c r="Y16" s="123">
        <v>0</v>
      </c>
      <c r="Z16" s="124"/>
      <c r="AA16" s="104"/>
      <c r="AB16" s="104"/>
      <c r="AC16" s="104"/>
    </row>
    <row r="17" spans="1:29" x14ac:dyDescent="0.25">
      <c r="A17" s="117" t="s">
        <v>66</v>
      </c>
      <c r="B17" s="125" t="s">
        <v>67</v>
      </c>
      <c r="C17" s="126">
        <f>SUM(C13:C16)</f>
        <v>98447.67</v>
      </c>
      <c r="D17" s="120"/>
      <c r="E17" s="126">
        <f t="shared" ref="E17:Y17" si="0">SUM(E13:E16)</f>
        <v>0</v>
      </c>
      <c r="F17" s="120"/>
      <c r="G17" s="126">
        <f t="shared" si="0"/>
        <v>0</v>
      </c>
      <c r="H17" s="120"/>
      <c r="I17" s="126">
        <f t="shared" si="0"/>
        <v>0</v>
      </c>
      <c r="J17" s="120"/>
      <c r="K17" s="126">
        <f t="shared" si="0"/>
        <v>0</v>
      </c>
      <c r="L17" s="120"/>
      <c r="M17" s="126">
        <f t="shared" si="0"/>
        <v>0</v>
      </c>
      <c r="N17" s="120"/>
      <c r="O17" s="126">
        <f t="shared" si="0"/>
        <v>0</v>
      </c>
      <c r="P17" s="120"/>
      <c r="Q17" s="126">
        <f t="shared" si="0"/>
        <v>0</v>
      </c>
      <c r="R17" s="120"/>
      <c r="S17" s="126">
        <f t="shared" si="0"/>
        <v>0</v>
      </c>
      <c r="T17" s="120"/>
      <c r="U17" s="126">
        <f t="shared" si="0"/>
        <v>0</v>
      </c>
      <c r="V17" s="120"/>
      <c r="W17" s="126">
        <f t="shared" si="0"/>
        <v>0</v>
      </c>
      <c r="X17" s="120"/>
      <c r="Y17" s="126">
        <f t="shared" si="0"/>
        <v>0</v>
      </c>
      <c r="Z17" s="120"/>
      <c r="AA17" s="104"/>
      <c r="AB17" s="104"/>
      <c r="AC17" s="104"/>
    </row>
    <row r="18" spans="1:29" s="49" customFormat="1" x14ac:dyDescent="0.25">
      <c r="A18" s="127" t="s">
        <v>13</v>
      </c>
      <c r="B18" s="128" t="s">
        <v>68</v>
      </c>
      <c r="C18" s="129">
        <f>C11+C17</f>
        <v>98447.67</v>
      </c>
      <c r="D18" s="130"/>
      <c r="E18" s="129">
        <f>E11+E17</f>
        <v>12731.080000000002</v>
      </c>
      <c r="F18" s="130"/>
      <c r="G18" s="129">
        <f>G11+G17</f>
        <v>12731.080000000002</v>
      </c>
      <c r="H18" s="130"/>
      <c r="I18" s="129">
        <f>I11+I17</f>
        <v>12731.080000000002</v>
      </c>
      <c r="J18" s="130"/>
      <c r="K18" s="129">
        <f>K11+K17</f>
        <v>12731.080000000002</v>
      </c>
      <c r="L18" s="130"/>
      <c r="M18" s="129">
        <f>M11+M17</f>
        <v>12731.080000000002</v>
      </c>
      <c r="N18" s="130"/>
      <c r="O18" s="129">
        <f>O11+O17</f>
        <v>12731.080000000002</v>
      </c>
      <c r="P18" s="130"/>
      <c r="Q18" s="129">
        <f>Q11+Q17</f>
        <v>12731.080000000002</v>
      </c>
      <c r="R18" s="130"/>
      <c r="S18" s="129">
        <f>S11+S17</f>
        <v>12731.080000000002</v>
      </c>
      <c r="T18" s="130"/>
      <c r="U18" s="129">
        <f>U11+U17</f>
        <v>12731.080000000002</v>
      </c>
      <c r="V18" s="130"/>
      <c r="W18" s="129">
        <f>W11+W17</f>
        <v>12731.080000000002</v>
      </c>
      <c r="X18" s="130"/>
      <c r="Y18" s="129">
        <f>Y11+Y17</f>
        <v>12731.080000000002</v>
      </c>
      <c r="Z18" s="130"/>
      <c r="AA18" s="131"/>
      <c r="AB18" s="131"/>
      <c r="AC18" s="131"/>
    </row>
    <row r="19" spans="1:29" x14ac:dyDescent="0.25">
      <c r="A19" s="113" t="s">
        <v>15</v>
      </c>
      <c r="B19" s="114" t="s">
        <v>69</v>
      </c>
      <c r="C19" s="115"/>
      <c r="D19" s="116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115"/>
      <c r="T19" s="116"/>
      <c r="U19" s="115"/>
      <c r="V19" s="116"/>
      <c r="W19" s="115"/>
      <c r="X19" s="116"/>
      <c r="Y19" s="115"/>
      <c r="Z19" s="116"/>
      <c r="AA19" s="104"/>
      <c r="AB19" s="104"/>
      <c r="AC19" s="104"/>
    </row>
    <row r="20" spans="1:29" x14ac:dyDescent="0.25">
      <c r="A20" s="121"/>
      <c r="B20" s="132" t="s">
        <v>70</v>
      </c>
      <c r="C20" s="123">
        <v>61000</v>
      </c>
      <c r="D20" s="124"/>
      <c r="E20" s="123">
        <v>0</v>
      </c>
      <c r="F20" s="124"/>
      <c r="G20" s="123">
        <v>0</v>
      </c>
      <c r="H20" s="124"/>
      <c r="I20" s="123">
        <v>0</v>
      </c>
      <c r="J20" s="124"/>
      <c r="K20" s="123">
        <v>0</v>
      </c>
      <c r="L20" s="124"/>
      <c r="M20" s="123">
        <v>0</v>
      </c>
      <c r="N20" s="124"/>
      <c r="O20" s="123">
        <v>0</v>
      </c>
      <c r="P20" s="124"/>
      <c r="Q20" s="123">
        <v>0</v>
      </c>
      <c r="R20" s="124"/>
      <c r="S20" s="123">
        <v>0</v>
      </c>
      <c r="T20" s="124"/>
      <c r="U20" s="123">
        <v>0</v>
      </c>
      <c r="V20" s="124"/>
      <c r="W20" s="123">
        <v>0</v>
      </c>
      <c r="X20" s="124"/>
      <c r="Y20" s="123">
        <v>0</v>
      </c>
      <c r="Z20" s="124"/>
      <c r="AA20" s="104"/>
      <c r="AB20" s="104"/>
      <c r="AC20" s="104"/>
    </row>
    <row r="21" spans="1:29" x14ac:dyDescent="0.25">
      <c r="A21" s="121"/>
      <c r="B21" s="132" t="s">
        <v>71</v>
      </c>
      <c r="C21" s="123">
        <v>5209.28</v>
      </c>
      <c r="D21" s="124"/>
      <c r="E21" s="123">
        <v>0</v>
      </c>
      <c r="F21" s="124"/>
      <c r="G21" s="123">
        <v>0</v>
      </c>
      <c r="H21" s="124"/>
      <c r="I21" s="123">
        <v>0</v>
      </c>
      <c r="J21" s="124"/>
      <c r="K21" s="123">
        <v>0</v>
      </c>
      <c r="L21" s="124"/>
      <c r="M21" s="123">
        <v>0</v>
      </c>
      <c r="N21" s="124"/>
      <c r="O21" s="123">
        <v>0</v>
      </c>
      <c r="P21" s="124"/>
      <c r="Q21" s="123">
        <v>0</v>
      </c>
      <c r="R21" s="124"/>
      <c r="S21" s="123">
        <v>0</v>
      </c>
      <c r="T21" s="124"/>
      <c r="U21" s="123">
        <v>0</v>
      </c>
      <c r="V21" s="124"/>
      <c r="W21" s="123">
        <v>0</v>
      </c>
      <c r="X21" s="124"/>
      <c r="Y21" s="123">
        <v>0</v>
      </c>
      <c r="Z21" s="124"/>
      <c r="AA21" s="104"/>
      <c r="AB21" s="104"/>
      <c r="AC21" s="104"/>
    </row>
    <row r="22" spans="1:29" x14ac:dyDescent="0.25">
      <c r="A22" s="121"/>
      <c r="B22" s="132" t="s">
        <v>72</v>
      </c>
      <c r="C22" s="123">
        <v>6691.95</v>
      </c>
      <c r="D22" s="124"/>
      <c r="E22" s="123">
        <v>0</v>
      </c>
      <c r="F22" s="124"/>
      <c r="G22" s="123">
        <v>0</v>
      </c>
      <c r="H22" s="124"/>
      <c r="I22" s="123">
        <v>0</v>
      </c>
      <c r="J22" s="124"/>
      <c r="K22" s="123">
        <v>0</v>
      </c>
      <c r="L22" s="124"/>
      <c r="M22" s="123">
        <v>0</v>
      </c>
      <c r="N22" s="124"/>
      <c r="O22" s="123">
        <v>0</v>
      </c>
      <c r="P22" s="124"/>
      <c r="Q22" s="123">
        <v>0</v>
      </c>
      <c r="R22" s="124"/>
      <c r="S22" s="123">
        <v>0</v>
      </c>
      <c r="T22" s="124"/>
      <c r="U22" s="123">
        <v>0</v>
      </c>
      <c r="V22" s="124"/>
      <c r="W22" s="123">
        <v>0</v>
      </c>
      <c r="X22" s="124"/>
      <c r="Y22" s="123">
        <v>0</v>
      </c>
      <c r="Z22" s="124"/>
      <c r="AA22" s="104"/>
      <c r="AB22" s="104"/>
      <c r="AC22" s="104"/>
    </row>
    <row r="23" spans="1:29" x14ac:dyDescent="0.25">
      <c r="A23" s="121"/>
      <c r="B23" s="132" t="s">
        <v>55</v>
      </c>
      <c r="C23" s="123">
        <v>5373.3</v>
      </c>
      <c r="D23" s="124"/>
      <c r="E23" s="123">
        <v>0</v>
      </c>
      <c r="F23" s="124"/>
      <c r="G23" s="123">
        <v>0</v>
      </c>
      <c r="H23" s="124"/>
      <c r="I23" s="123">
        <v>0</v>
      </c>
      <c r="J23" s="124"/>
      <c r="K23" s="123">
        <v>0</v>
      </c>
      <c r="L23" s="124"/>
      <c r="M23" s="123">
        <v>0</v>
      </c>
      <c r="N23" s="124"/>
      <c r="O23" s="123">
        <v>0</v>
      </c>
      <c r="P23" s="124"/>
      <c r="Q23" s="123">
        <v>0</v>
      </c>
      <c r="R23" s="124"/>
      <c r="S23" s="123">
        <v>0</v>
      </c>
      <c r="T23" s="124"/>
      <c r="U23" s="123">
        <v>0</v>
      </c>
      <c r="V23" s="124"/>
      <c r="W23" s="123">
        <v>0</v>
      </c>
      <c r="X23" s="124"/>
      <c r="Y23" s="123">
        <v>0</v>
      </c>
      <c r="Z23" s="124"/>
      <c r="AA23" s="104"/>
      <c r="AB23" s="104"/>
      <c r="AC23" s="104"/>
    </row>
    <row r="24" spans="1:29" x14ac:dyDescent="0.25">
      <c r="A24" s="121"/>
      <c r="B24" s="132" t="s">
        <v>73</v>
      </c>
      <c r="C24" s="123">
        <v>4542.0600000000004</v>
      </c>
      <c r="D24" s="124"/>
      <c r="E24" s="123">
        <v>0</v>
      </c>
      <c r="F24" s="124"/>
      <c r="G24" s="123">
        <v>0</v>
      </c>
      <c r="H24" s="124"/>
      <c r="I24" s="123">
        <v>0</v>
      </c>
      <c r="J24" s="124"/>
      <c r="K24" s="123">
        <v>0</v>
      </c>
      <c r="L24" s="124"/>
      <c r="M24" s="123">
        <v>0</v>
      </c>
      <c r="N24" s="124"/>
      <c r="O24" s="123">
        <v>0</v>
      </c>
      <c r="P24" s="124"/>
      <c r="Q24" s="123">
        <v>0</v>
      </c>
      <c r="R24" s="124"/>
      <c r="S24" s="123">
        <v>0</v>
      </c>
      <c r="T24" s="124"/>
      <c r="U24" s="123">
        <v>0</v>
      </c>
      <c r="V24" s="124"/>
      <c r="W24" s="123">
        <v>0</v>
      </c>
      <c r="X24" s="124"/>
      <c r="Y24" s="123">
        <v>0</v>
      </c>
      <c r="Z24" s="124"/>
      <c r="AA24" s="104"/>
      <c r="AB24" s="104"/>
      <c r="AC24" s="104"/>
    </row>
    <row r="25" spans="1:29" x14ac:dyDescent="0.25">
      <c r="A25" s="121"/>
      <c r="B25" s="132" t="s">
        <v>74</v>
      </c>
      <c r="C25" s="123">
        <v>0</v>
      </c>
      <c r="D25" s="124"/>
      <c r="E25" s="123">
        <v>0</v>
      </c>
      <c r="F25" s="124"/>
      <c r="G25" s="123">
        <v>0</v>
      </c>
      <c r="H25" s="124"/>
      <c r="I25" s="123">
        <v>0</v>
      </c>
      <c r="J25" s="124"/>
      <c r="K25" s="123">
        <v>0</v>
      </c>
      <c r="L25" s="124"/>
      <c r="M25" s="123">
        <v>0</v>
      </c>
      <c r="N25" s="124"/>
      <c r="O25" s="123">
        <v>0</v>
      </c>
      <c r="P25" s="124"/>
      <c r="Q25" s="123">
        <v>0</v>
      </c>
      <c r="R25" s="124"/>
      <c r="S25" s="123">
        <v>0</v>
      </c>
      <c r="T25" s="124"/>
      <c r="U25" s="123">
        <v>0</v>
      </c>
      <c r="V25" s="124"/>
      <c r="W25" s="123">
        <v>0</v>
      </c>
      <c r="X25" s="124"/>
      <c r="Y25" s="123">
        <v>0</v>
      </c>
      <c r="Z25" s="124"/>
      <c r="AA25" s="104"/>
      <c r="AB25" s="104"/>
      <c r="AC25" s="104"/>
    </row>
    <row r="26" spans="1:29" x14ac:dyDescent="0.25">
      <c r="A26" s="121"/>
      <c r="B26" s="132" t="s">
        <v>14</v>
      </c>
      <c r="C26" s="123">
        <v>400</v>
      </c>
      <c r="D26" s="124"/>
      <c r="E26" s="123">
        <v>0</v>
      </c>
      <c r="F26" s="124"/>
      <c r="G26" s="123">
        <v>0</v>
      </c>
      <c r="H26" s="124"/>
      <c r="I26" s="123">
        <v>0</v>
      </c>
      <c r="J26" s="124"/>
      <c r="K26" s="123">
        <v>0</v>
      </c>
      <c r="L26" s="124"/>
      <c r="M26" s="123">
        <v>0</v>
      </c>
      <c r="N26" s="124"/>
      <c r="O26" s="123">
        <v>0</v>
      </c>
      <c r="P26" s="124"/>
      <c r="Q26" s="123">
        <v>0</v>
      </c>
      <c r="R26" s="124"/>
      <c r="S26" s="123">
        <v>0</v>
      </c>
      <c r="T26" s="124"/>
      <c r="U26" s="123">
        <v>0</v>
      </c>
      <c r="V26" s="124"/>
      <c r="W26" s="123">
        <v>0</v>
      </c>
      <c r="X26" s="124"/>
      <c r="Y26" s="123">
        <v>0</v>
      </c>
      <c r="Z26" s="124"/>
      <c r="AA26" s="104"/>
      <c r="AB26" s="104"/>
      <c r="AC26" s="104"/>
    </row>
    <row r="27" spans="1:29" x14ac:dyDescent="0.25">
      <c r="A27" s="121"/>
      <c r="B27" s="132" t="s">
        <v>121</v>
      </c>
      <c r="C27" s="123">
        <v>2500</v>
      </c>
      <c r="D27" s="124"/>
      <c r="E27" s="123">
        <v>0</v>
      </c>
      <c r="F27" s="124"/>
      <c r="G27" s="123">
        <v>0</v>
      </c>
      <c r="H27" s="124"/>
      <c r="I27" s="123">
        <v>0</v>
      </c>
      <c r="J27" s="124"/>
      <c r="K27" s="123">
        <v>0</v>
      </c>
      <c r="L27" s="124"/>
      <c r="M27" s="123">
        <v>0</v>
      </c>
      <c r="N27" s="124"/>
      <c r="O27" s="123">
        <v>0</v>
      </c>
      <c r="P27" s="124"/>
      <c r="Q27" s="123">
        <v>0</v>
      </c>
      <c r="R27" s="124"/>
      <c r="S27" s="123">
        <v>0</v>
      </c>
      <c r="T27" s="124"/>
      <c r="U27" s="123">
        <v>0</v>
      </c>
      <c r="V27" s="124"/>
      <c r="W27" s="123">
        <v>0</v>
      </c>
      <c r="X27" s="124"/>
      <c r="Y27" s="123">
        <v>0</v>
      </c>
      <c r="Z27" s="124"/>
      <c r="AA27" s="104"/>
      <c r="AB27" s="104"/>
      <c r="AC27" s="104"/>
    </row>
    <row r="28" spans="1:29" x14ac:dyDescent="0.25">
      <c r="A28" s="121"/>
      <c r="B28" s="132" t="s">
        <v>65</v>
      </c>
      <c r="C28" s="123">
        <v>0</v>
      </c>
      <c r="D28" s="124"/>
      <c r="E28" s="123">
        <v>0</v>
      </c>
      <c r="F28" s="124"/>
      <c r="G28" s="123">
        <v>0</v>
      </c>
      <c r="H28" s="124"/>
      <c r="I28" s="123">
        <v>0</v>
      </c>
      <c r="J28" s="124"/>
      <c r="K28" s="123">
        <v>0</v>
      </c>
      <c r="L28" s="124"/>
      <c r="M28" s="123">
        <v>0</v>
      </c>
      <c r="N28" s="124"/>
      <c r="O28" s="123">
        <v>0</v>
      </c>
      <c r="P28" s="124"/>
      <c r="Q28" s="123">
        <v>0</v>
      </c>
      <c r="R28" s="124"/>
      <c r="S28" s="123">
        <v>0</v>
      </c>
      <c r="T28" s="124"/>
      <c r="U28" s="123">
        <v>0</v>
      </c>
      <c r="V28" s="124"/>
      <c r="W28" s="123">
        <v>0</v>
      </c>
      <c r="X28" s="124"/>
      <c r="Y28" s="123">
        <v>0</v>
      </c>
      <c r="Z28" s="124"/>
      <c r="AA28" s="104"/>
      <c r="AB28" s="104"/>
      <c r="AC28" s="104"/>
    </row>
    <row r="29" spans="1:29" x14ac:dyDescent="0.25">
      <c r="A29" s="117" t="s">
        <v>66</v>
      </c>
      <c r="B29" s="125" t="s">
        <v>75</v>
      </c>
      <c r="C29" s="126">
        <f>SUM(C20:C28)</f>
        <v>85716.59</v>
      </c>
      <c r="D29" s="120"/>
      <c r="E29" s="126">
        <f t="shared" ref="E29:Y29" si="1">SUM(E20:E28)</f>
        <v>0</v>
      </c>
      <c r="F29" s="120"/>
      <c r="G29" s="126">
        <f t="shared" si="1"/>
        <v>0</v>
      </c>
      <c r="H29" s="120"/>
      <c r="I29" s="126">
        <f t="shared" si="1"/>
        <v>0</v>
      </c>
      <c r="J29" s="120"/>
      <c r="K29" s="126">
        <f t="shared" si="1"/>
        <v>0</v>
      </c>
      <c r="L29" s="120"/>
      <c r="M29" s="126">
        <f t="shared" si="1"/>
        <v>0</v>
      </c>
      <c r="N29" s="120"/>
      <c r="O29" s="126">
        <f t="shared" si="1"/>
        <v>0</v>
      </c>
      <c r="P29" s="120"/>
      <c r="Q29" s="126">
        <f t="shared" si="1"/>
        <v>0</v>
      </c>
      <c r="R29" s="120"/>
      <c r="S29" s="126">
        <f t="shared" si="1"/>
        <v>0</v>
      </c>
      <c r="T29" s="120"/>
      <c r="U29" s="126">
        <f t="shared" si="1"/>
        <v>0</v>
      </c>
      <c r="V29" s="120"/>
      <c r="W29" s="126">
        <f t="shared" si="1"/>
        <v>0</v>
      </c>
      <c r="X29" s="120"/>
      <c r="Y29" s="126">
        <f t="shared" si="1"/>
        <v>0</v>
      </c>
      <c r="Z29" s="120"/>
      <c r="AA29" s="104"/>
      <c r="AB29" s="104"/>
      <c r="AC29" s="104"/>
    </row>
    <row r="30" spans="1:29" ht="15.75" thickBot="1" x14ac:dyDescent="0.3">
      <c r="A30" s="121" t="s">
        <v>35</v>
      </c>
      <c r="B30" s="133" t="s">
        <v>76</v>
      </c>
      <c r="C30" s="134">
        <f>C17-C29</f>
        <v>12731.080000000002</v>
      </c>
      <c r="D30" s="135"/>
      <c r="E30" s="134">
        <f t="shared" ref="E30:Y30" si="2">E17-E29</f>
        <v>0</v>
      </c>
      <c r="F30" s="135"/>
      <c r="G30" s="134">
        <f t="shared" si="2"/>
        <v>0</v>
      </c>
      <c r="H30" s="135"/>
      <c r="I30" s="134">
        <f t="shared" si="2"/>
        <v>0</v>
      </c>
      <c r="J30" s="135"/>
      <c r="K30" s="134">
        <f t="shared" si="2"/>
        <v>0</v>
      </c>
      <c r="L30" s="135"/>
      <c r="M30" s="134">
        <f t="shared" si="2"/>
        <v>0</v>
      </c>
      <c r="N30" s="135"/>
      <c r="O30" s="134">
        <f t="shared" si="2"/>
        <v>0</v>
      </c>
      <c r="P30" s="135"/>
      <c r="Q30" s="134">
        <f t="shared" si="2"/>
        <v>0</v>
      </c>
      <c r="R30" s="135"/>
      <c r="S30" s="134">
        <f t="shared" si="2"/>
        <v>0</v>
      </c>
      <c r="T30" s="135"/>
      <c r="U30" s="134">
        <f t="shared" si="2"/>
        <v>0</v>
      </c>
      <c r="V30" s="135"/>
      <c r="W30" s="134">
        <f t="shared" si="2"/>
        <v>0</v>
      </c>
      <c r="X30" s="135"/>
      <c r="Y30" s="134">
        <f t="shared" si="2"/>
        <v>0</v>
      </c>
      <c r="Z30" s="135"/>
      <c r="AA30" s="104"/>
      <c r="AB30" s="104"/>
      <c r="AC30" s="104"/>
    </row>
    <row r="31" spans="1:29" s="49" customFormat="1" ht="15.75" thickBot="1" x14ac:dyDescent="0.3">
      <c r="A31" s="136"/>
      <c r="B31" s="137" t="s">
        <v>122</v>
      </c>
      <c r="C31" s="138">
        <f>C30+C11</f>
        <v>12731.080000000002</v>
      </c>
      <c r="D31" s="139"/>
      <c r="E31" s="138">
        <f>E30+E11</f>
        <v>12731.080000000002</v>
      </c>
      <c r="F31" s="139"/>
      <c r="G31" s="138">
        <f>G30+G11</f>
        <v>12731.080000000002</v>
      </c>
      <c r="H31" s="139"/>
      <c r="I31" s="138">
        <f>I30+I11</f>
        <v>12731.080000000002</v>
      </c>
      <c r="J31" s="139"/>
      <c r="K31" s="138">
        <f>K30+K11</f>
        <v>12731.080000000002</v>
      </c>
      <c r="L31" s="139"/>
      <c r="M31" s="138">
        <f>M30+M11</f>
        <v>12731.080000000002</v>
      </c>
      <c r="N31" s="139"/>
      <c r="O31" s="138">
        <f>O30+O11</f>
        <v>12731.080000000002</v>
      </c>
      <c r="P31" s="139"/>
      <c r="Q31" s="138">
        <f>Q30+Q11</f>
        <v>12731.080000000002</v>
      </c>
      <c r="R31" s="139"/>
      <c r="S31" s="138">
        <f>S30+S11</f>
        <v>12731.080000000002</v>
      </c>
      <c r="T31" s="139"/>
      <c r="U31" s="138">
        <f>U30+U11</f>
        <v>12731.080000000002</v>
      </c>
      <c r="V31" s="139"/>
      <c r="W31" s="138">
        <f>W30+W11</f>
        <v>12731.080000000002</v>
      </c>
      <c r="X31" s="139"/>
      <c r="Y31" s="138">
        <f>Y30+Y11</f>
        <v>12731.080000000002</v>
      </c>
      <c r="Z31" s="139"/>
      <c r="AA31" s="131"/>
      <c r="AB31" s="131"/>
      <c r="AC31" s="131"/>
    </row>
    <row r="32" spans="1:29" ht="15.75" thickTop="1" x14ac:dyDescent="0.25">
      <c r="A32" s="104"/>
      <c r="B32" s="104"/>
      <c r="C32" s="140"/>
      <c r="D32" s="104"/>
      <c r="E32" s="140"/>
      <c r="F32" s="104"/>
      <c r="G32" s="104"/>
      <c r="H32" s="104"/>
      <c r="I32" s="140"/>
      <c r="J32" s="104"/>
      <c r="K32" s="140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</row>
  </sheetData>
  <sheetProtection password="DEC7" sheet="1" objects="1" scenarios="1"/>
  <mergeCells count="16">
    <mergeCell ref="A2:B2"/>
    <mergeCell ref="C2:F2"/>
    <mergeCell ref="G2:I2"/>
    <mergeCell ref="A4:I5"/>
    <mergeCell ref="C8:D8"/>
    <mergeCell ref="E8:F8"/>
    <mergeCell ref="G8:H8"/>
    <mergeCell ref="I8:J8"/>
    <mergeCell ref="W8:X8"/>
    <mergeCell ref="Y8:Z8"/>
    <mergeCell ref="K8:L8"/>
    <mergeCell ref="M8:N8"/>
    <mergeCell ref="O8:P8"/>
    <mergeCell ref="Q8:R8"/>
    <mergeCell ref="S8:T8"/>
    <mergeCell ref="U8:V8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Info!</vt:lpstr>
      <vt:lpstr>Investitionsrechnung</vt:lpstr>
      <vt:lpstr>Finanzierungsmittel</vt:lpstr>
      <vt:lpstr>Betriebsmittelplan</vt:lpstr>
      <vt:lpstr>Kostenplan</vt:lpstr>
      <vt:lpstr>Umsatz- Rentabilitätsvorschau</vt:lpstr>
      <vt:lpstr>Liquiditätsplan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Ihr Benutzername</dc:creator>
  <cp:lastModifiedBy>Ela</cp:lastModifiedBy>
  <cp:lastPrinted>2011-02-10T18:58:00Z</cp:lastPrinted>
  <dcterms:created xsi:type="dcterms:W3CDTF">2010-06-10T18:59:41Z</dcterms:created>
  <dcterms:modified xsi:type="dcterms:W3CDTF">2013-01-04T18:16:25Z</dcterms:modified>
</cp:coreProperties>
</file>