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5. Semester\Controlling Projekt\Korrekturen Template und Kennzahlenblätter\"/>
    </mc:Choice>
  </mc:AlternateContent>
  <xr:revisionPtr revIDLastSave="2" documentId="13_ncr:1_{264DAEEC-01F1-4C34-9082-15A7F25E16C6}" xr6:coauthVersionLast="47" xr6:coauthVersionMax="47" xr10:uidLastSave="{71D8A1DF-028D-486A-8082-17D378CEF61E}"/>
  <bookViews>
    <workbookView xWindow="28680" yWindow="-120" windowWidth="29040" windowHeight="15840" firstSheet="1" activeTab="1" xr2:uid="{D2FB13E9-D4BA-4F9A-9358-39C52B65FA20}"/>
  </bookViews>
  <sheets>
    <sheet name="Betriebsabrechnungsbogen (BAB)" sheetId="1" r:id="rId1"/>
    <sheet name="BAB"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5" i="2" l="1"/>
  <c r="T45" i="2"/>
  <c r="T41" i="2"/>
  <c r="W28" i="2"/>
  <c r="V28" i="2"/>
  <c r="U28" i="2"/>
  <c r="T28" i="2"/>
  <c r="S28" i="2"/>
  <c r="R28" i="2"/>
  <c r="Q28" i="2"/>
  <c r="P28" i="2"/>
  <c r="W27" i="2"/>
  <c r="V27" i="2"/>
  <c r="U27" i="2"/>
  <c r="T27" i="2"/>
  <c r="S27" i="2"/>
  <c r="R27" i="2"/>
  <c r="Q27" i="2"/>
  <c r="P27" i="2"/>
  <c r="W26" i="2"/>
  <c r="V26" i="2"/>
  <c r="U26" i="2"/>
  <c r="T26" i="2"/>
  <c r="S26" i="2"/>
  <c r="R26" i="2"/>
  <c r="Q26" i="2"/>
  <c r="P26" i="2"/>
  <c r="W25" i="2"/>
  <c r="V25" i="2"/>
  <c r="U25" i="2"/>
  <c r="T25" i="2"/>
  <c r="S25" i="2"/>
  <c r="R25" i="2"/>
  <c r="Q25" i="2"/>
  <c r="P25" i="2"/>
  <c r="W24" i="2"/>
  <c r="V24" i="2"/>
  <c r="U24" i="2"/>
  <c r="T24" i="2"/>
  <c r="S24" i="2"/>
  <c r="R24" i="2"/>
  <c r="Q24" i="2"/>
  <c r="P24" i="2"/>
  <c r="W23" i="2"/>
  <c r="W29" i="2" s="1"/>
  <c r="V23" i="2"/>
  <c r="V29" i="2" s="1"/>
  <c r="U23" i="2"/>
  <c r="U29" i="2" s="1"/>
  <c r="T23" i="2"/>
  <c r="T29" i="2" s="1"/>
  <c r="S23" i="2"/>
  <c r="S29" i="2" s="1"/>
  <c r="R23" i="2"/>
  <c r="R29" i="2" s="1"/>
  <c r="Q23" i="2"/>
  <c r="Q29" i="2" s="1"/>
  <c r="N31" i="2" s="1"/>
  <c r="P23" i="2"/>
  <c r="P29" i="2" s="1"/>
  <c r="N30" i="2" s="1"/>
  <c r="U31" i="1"/>
  <c r="V31" i="1"/>
  <c r="W31" i="1"/>
  <c r="U32" i="1"/>
  <c r="V32" i="1"/>
  <c r="W32" i="1"/>
  <c r="R31" i="1"/>
  <c r="Q30" i="1"/>
  <c r="Q28" i="1"/>
  <c r="R28" i="1"/>
  <c r="S28" i="1"/>
  <c r="T28" i="1"/>
  <c r="U28" i="1"/>
  <c r="V28" i="1"/>
  <c r="W28" i="1"/>
  <c r="P28" i="1"/>
  <c r="Q27" i="1"/>
  <c r="R27" i="1"/>
  <c r="S27" i="1"/>
  <c r="T27" i="1"/>
  <c r="U27" i="1"/>
  <c r="V27" i="1"/>
  <c r="W27" i="1"/>
  <c r="P27" i="1"/>
  <c r="Q26" i="1"/>
  <c r="R26" i="1"/>
  <c r="S26" i="1"/>
  <c r="T26" i="1"/>
  <c r="U26" i="1"/>
  <c r="V26" i="1"/>
  <c r="W26" i="1"/>
  <c r="P26" i="1"/>
  <c r="U25" i="1"/>
  <c r="V25" i="1"/>
  <c r="W25" i="1"/>
  <c r="Q25" i="1"/>
  <c r="R25" i="1"/>
  <c r="S25" i="1"/>
  <c r="T25" i="1"/>
  <c r="P25" i="1"/>
  <c r="V30" i="2" l="1"/>
  <c r="R30" i="2"/>
  <c r="T30" i="2"/>
  <c r="U30" i="2"/>
  <c r="Q30" i="2"/>
  <c r="W30" i="2"/>
  <c r="S30" i="2"/>
  <c r="W31" i="2"/>
  <c r="S31" i="2"/>
  <c r="U31" i="2"/>
  <c r="V31" i="2"/>
  <c r="R31" i="2"/>
  <c r="T31" i="2"/>
  <c r="N32" i="2"/>
  <c r="P23" i="1"/>
  <c r="Q23" i="1"/>
  <c r="R23" i="1"/>
  <c r="S23" i="1"/>
  <c r="T23" i="1"/>
  <c r="U23" i="1"/>
  <c r="V23" i="1"/>
  <c r="W23" i="1"/>
  <c r="T45" i="1"/>
  <c r="T43" i="1"/>
  <c r="T41" i="1"/>
  <c r="Q24" i="1"/>
  <c r="R24" i="1"/>
  <c r="S24" i="1"/>
  <c r="T24" i="1"/>
  <c r="U24" i="1"/>
  <c r="V24" i="1"/>
  <c r="W24" i="1"/>
  <c r="P24" i="1"/>
  <c r="V33" i="2" l="1"/>
  <c r="T33" i="2"/>
  <c r="T38" i="2" s="1"/>
  <c r="T46" i="2" s="1"/>
  <c r="S33" i="2"/>
  <c r="S38" i="2" s="1"/>
  <c r="U32" i="2"/>
  <c r="U33" i="2" s="1"/>
  <c r="U38" i="2" s="1"/>
  <c r="T42" i="2" s="1"/>
  <c r="W32" i="2"/>
  <c r="W33" i="2" s="1"/>
  <c r="S32" i="2"/>
  <c r="T32" i="2"/>
  <c r="V32" i="2"/>
  <c r="Q29" i="1"/>
  <c r="N31" i="1" s="1"/>
  <c r="V29" i="1"/>
  <c r="S29" i="1"/>
  <c r="P29" i="1"/>
  <c r="N30" i="1" s="1"/>
  <c r="T30" i="1" s="1"/>
  <c r="W29" i="1"/>
  <c r="T29" i="1"/>
  <c r="R29" i="1"/>
  <c r="U29" i="1"/>
  <c r="T31" i="1" l="1"/>
  <c r="S31" i="1"/>
  <c r="V30" i="1"/>
  <c r="V33" i="1" s="1"/>
  <c r="S30" i="1"/>
  <c r="U30" i="1"/>
  <c r="U33" i="1" s="1"/>
  <c r="U38" i="1" s="1"/>
  <c r="T42" i="1" s="1"/>
  <c r="R30" i="1"/>
  <c r="N32" i="1" s="1"/>
  <c r="S32" i="1" s="1"/>
  <c r="W30" i="1"/>
  <c r="W33" i="1" s="1"/>
  <c r="S33" i="1" l="1"/>
  <c r="S38" i="1" s="1"/>
  <c r="T44" i="1" s="1"/>
  <c r="T32" i="1"/>
  <c r="T33" i="1" s="1"/>
  <c r="T38" i="1" s="1"/>
  <c r="T46" i="1" s="1"/>
  <c r="T47" i="1" l="1"/>
  <c r="W37" i="1" s="1"/>
  <c r="W36" i="1" l="1"/>
  <c r="V36" i="1"/>
  <c r="V37" i="1"/>
  <c r="V38" i="1" l="1"/>
  <c r="T48" i="1" s="1"/>
  <c r="W38" i="1"/>
  <c r="T49" i="1" s="1"/>
  <c r="T50" i="1" l="1"/>
  <c r="T43" i="2" l="1"/>
  <c r="N34" i="2" s="1"/>
  <c r="T44" i="2" l="1"/>
  <c r="T47" i="2"/>
  <c r="W36" i="2" l="1"/>
  <c r="V37" i="2"/>
  <c r="V38" i="2" s="1"/>
  <c r="T48" i="2" s="1"/>
  <c r="W37" i="2"/>
  <c r="W38" i="2" s="1"/>
  <c r="T49" i="2" s="1"/>
  <c r="V36" i="2"/>
  <c r="T5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tc={B22FC780-A541-4CE4-9584-6D6A0615315C}</author>
    <author>tc={3E98868B-7D01-4ABC-B8CE-6873BCD9EE74}</author>
    <author>tc={FBD84ABA-7A86-4D69-A63B-60E3438CB2EA}</author>
    <author>tc={1A854257-D936-467E-B711-B319FC93368A}</author>
  </authors>
  <commentList>
    <comment ref="P23" authorId="0" shapeId="0" xr:uid="{B22FC780-A541-4CE4-9584-6D6A0615315C}">
      <text>
        <t>[Threaded comment]
Your version of Excel allows you to read this threaded comment; however, any edits to it will get removed if the file is opened in a newer version of Excel. Learn more: https://go.microsoft.com/fwlink/?linkid=870924
Comment:
    Summe der Hilfsstoffe (N23) / Summe aller Verteilungsschlüssel (SUMME(C22:J22)) * Verteilungsschlüssel I für Hilfsstoffe (C22)
Die Summe der Hilfsstoffe sowie die Summe aller Verteilungssschlüssel mithilfe der Taste F4 versetzen</t>
      </text>
    </comment>
    <comment ref="P29" authorId="1" shapeId="0" xr:uid="{3E98868B-7D01-4ABC-B8CE-6873BCD9EE74}">
      <text>
        <t>[Threaded comment]
Your version of Excel allows you to read this threaded comment; however, any edits to it will get removed if the file is opened in a newer version of Excel. Learn more: https://go.microsoft.com/fwlink/?linkid=870924
Comment:
    Anwendung der Formel
=SUMME(P23:P28)</t>
      </text>
    </comment>
    <comment ref="N32" authorId="2" shapeId="0" xr:uid="{FBD84ABA-7A86-4D69-A63B-60E3438CB2EA}">
      <text>
        <t>[Threaded comment]
Your version of Excel allows you to read this threaded comment; however, any edits to it will get removed if the file is opened in a newer version of Excel. Learn more: https://go.microsoft.com/fwlink/?linkid=870924
Comment:
    HINWEIS:
Die hier angefallenen Kosten (1000€) durch die Umlage Heizung müssen zu den Primären Gemeinkosten der Fertigungshilfsstelle addiert werden, bevor diese Kostenstelle verteilt wird.</t>
      </text>
    </comment>
    <comment ref="S38" authorId="3" shapeId="0" xr:uid="{1A854257-D936-467E-B711-B319FC93368A}">
      <text>
        <t>[Threaded comment]
Your version of Excel allows you to read this threaded comment; however, any edits to it will get removed if the file is opened in a newer version of Excel. Learn more: https://go.microsoft.com/fwlink/?linkid=870924
Comment:
    Gesamtkosten der Endkostenstelle / Zuschlagsgrundlage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tc={1EB9F70E-51D8-4DC4-BBDE-523EB4BACE2C}</author>
    <author>tc={A08CE014-6E05-4BAE-9086-0742E244FA13}</author>
    <author>tc={D772AC21-B410-49DB-85B3-DA2C61395812}</author>
    <author>tc={A1C4F1DD-9FD3-4C94-BB36-786176935A12}</author>
  </authors>
  <commentList>
    <comment ref="P23" authorId="0" shapeId="0" xr:uid="{1EB9F70E-51D8-4DC4-BBDE-523EB4BACE2C}">
      <text>
        <t>[Threaded comment]
Your version of Excel allows you to read this threaded comment; however, any edits to it will get removed if the file is opened in a newer version of Excel. Learn more: https://go.microsoft.com/fwlink/?linkid=870924
Comment:
    Summe der Hilfsstoffe (N23) / Summe aller Verteilungsschlüssel (SUMME(C22:J22)) * Verteilungsschlüssel I für Hilfsstoffe (C22)
Die Summe der Hilfsstoffe sowie die Summe aller Verteilungssschlüssel mithilfe der Taste F4 versetzen</t>
      </text>
    </comment>
    <comment ref="P29" authorId="1" shapeId="0" xr:uid="{A08CE014-6E05-4BAE-9086-0742E244FA13}">
      <text>
        <t>[Threaded comment]
Your version of Excel allows you to read this threaded comment; however, any edits to it will get removed if the file is opened in a newer version of Excel. Learn more: https://go.microsoft.com/fwlink/?linkid=870924
Comment:
    Anwendung der Formel
=SUMME(P23:P28)</t>
      </text>
    </comment>
    <comment ref="N32" authorId="2" shapeId="0" xr:uid="{D772AC21-B410-49DB-85B3-DA2C61395812}">
      <text>
        <t>[Threaded comment]
Your version of Excel allows you to read this threaded comment; however, any edits to it will get removed if the file is opened in a newer version of Excel. Learn more: https://go.microsoft.com/fwlink/?linkid=870924
Comment:
    HINWEIS:
Die hier angefallenen Kosten (1000€) durch die Umlage Heizung müssen zu den Primären Gemeinkosten der Fertigungshilfsstelle addiert werden, bevor diese Kostenstelle verteilt wird.</t>
      </text>
    </comment>
    <comment ref="S38" authorId="3" shapeId="0" xr:uid="{A1C4F1DD-9FD3-4C94-BB36-786176935A12}">
      <text>
        <t>[Threaded comment]
Your version of Excel allows you to read this threaded comment; however, any edits to it will get removed if the file is opened in a newer version of Excel. Learn more: https://go.microsoft.com/fwlink/?linkid=870924
Comment:
    Gesamtkosten der Endkostenstelle / Zuschlagsgrundlage</t>
      </text>
    </comment>
  </commentList>
</comments>
</file>

<file path=xl/sharedStrings.xml><?xml version="1.0" encoding="utf-8"?>
<sst xmlns="http://schemas.openxmlformats.org/spreadsheetml/2006/main" count="158" uniqueCount="60">
  <si>
    <t>Eingabefelder</t>
  </si>
  <si>
    <t>Ausgabefelder</t>
  </si>
  <si>
    <t>Alle Angaben und Formeln ohne Gewähr!</t>
  </si>
  <si>
    <t>© Controllinglexikon.de</t>
  </si>
  <si>
    <t>Betriebsabrechnungsbogen (BAB)</t>
  </si>
  <si>
    <t>Das nachfolgende Template bezieht sich auf den Betriebsabrechnungsbogen (BAB), welcher ein Instrument der Kosten- und Leistungsrechnung darstellt. Mit Hilfe des Betriebsabrechnungsbogens können die Gemeinkosten auf die betrieblichen Kostenstellen verteilt werden. Zudem dient er der Ermittlung von Zuschlagssätzen für die Selbstkostenkalkulation.</t>
  </si>
  <si>
    <t>Um ein besseres Verständnis für das jeweilige Template zu schaffen, wird dieses mit einer Aufgabenstellung eingeleitet.</t>
  </si>
  <si>
    <t>Aufgabenstellung:</t>
  </si>
  <si>
    <t>Die Control AG möchte zum Jahresende eine Kostenübersicht erhalten und bittet Sie mit den Daten aus der Kostenartenrechnung einen Betriebsabrechnungsbogen (BAB) aufzustellen. Die Verteilung der Gemeinkosten soll dabei nach den unten angegebenen Verteilungsschlüsseln stattfinden. Zudem soll das Stufenleiterverfahren für die Umlage der Hilfskostenstellen Anwendung finden.</t>
  </si>
  <si>
    <t xml:space="preserve">Erstellen Sie den BAB und errechnen Sie die Zuschlagssätze sowie die Selbstkosten. </t>
  </si>
  <si>
    <t>Kostenarten</t>
  </si>
  <si>
    <t>Verteilungsschlüssel</t>
  </si>
  <si>
    <t>Summe</t>
  </si>
  <si>
    <t>Allgemeine Kostenstellen</t>
  </si>
  <si>
    <t>Fertigung</t>
  </si>
  <si>
    <t>Material</t>
  </si>
  <si>
    <t>Verwaltung</t>
  </si>
  <si>
    <t>Vertrieb</t>
  </si>
  <si>
    <t>I</t>
  </si>
  <si>
    <t>II</t>
  </si>
  <si>
    <t>III</t>
  </si>
  <si>
    <t>IV</t>
  </si>
  <si>
    <t>V</t>
  </si>
  <si>
    <t>VI</t>
  </si>
  <si>
    <t>VII</t>
  </si>
  <si>
    <t>VIII</t>
  </si>
  <si>
    <t>Hilfsstoffe</t>
  </si>
  <si>
    <t>Heizung</t>
  </si>
  <si>
    <t>Fuhrpark</t>
  </si>
  <si>
    <t>Fertigungshilfstelle</t>
  </si>
  <si>
    <t>Fertigung I</t>
  </si>
  <si>
    <t>Fertigung II</t>
  </si>
  <si>
    <t>Hilfslöhne</t>
  </si>
  <si>
    <t>Gehälter</t>
  </si>
  <si>
    <t>Sozialkosten</t>
  </si>
  <si>
    <t>Abschreibungen</t>
  </si>
  <si>
    <t>sonstige Kosten</t>
  </si>
  <si>
    <t>Primäre Gemeinkosten</t>
  </si>
  <si>
    <t>Fertigungshilfsstelle</t>
  </si>
  <si>
    <t>Umlage Heizung</t>
  </si>
  <si>
    <t>Umlage Fuhrpark</t>
  </si>
  <si>
    <t>Umlage Fertigungshilfstelle</t>
  </si>
  <si>
    <t>Gesamtkosten der Endkostenstellen</t>
  </si>
  <si>
    <t>Fertigungseinzelkosten</t>
  </si>
  <si>
    <t>Materialeinzelkosten</t>
  </si>
  <si>
    <t>Herstellkosten</t>
  </si>
  <si>
    <t>Zuschlagsgrundlage</t>
  </si>
  <si>
    <t>Zuschlagssätze</t>
  </si>
  <si>
    <t>Berechnung der Herstell- und Selbstkosten</t>
  </si>
  <si>
    <t>Materialgemeinkostenzuschlag</t>
  </si>
  <si>
    <t>Fertigungseinzelkosten I</t>
  </si>
  <si>
    <t>Quellen:</t>
  </si>
  <si>
    <t>Fertigungsgemeinkostenzuschlag I</t>
  </si>
  <si>
    <t>Schulte, G.: Kosten- und Leistungsrechnung, Weinheim, 2018, S. 123 - 132</t>
  </si>
  <si>
    <t>Fertigungseinzelkosten II</t>
  </si>
  <si>
    <t>Posluschny, P.: Kostenrechnen leicht gemacht – Eine praktische Anleitung von der Deckungsbeitrags- bis zur Prozesskostenrechnung, München, 2008, S. 37 – 48</t>
  </si>
  <si>
    <t>Fertigungsgemeinkostenzuschlag II</t>
  </si>
  <si>
    <t>Verwaltungsgemeinkostenzuschlag</t>
  </si>
  <si>
    <t>Vertriebsgemeinkostenzuschlag</t>
  </si>
  <si>
    <t>Selbstkosten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</si>
</sst>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7">
    <font>
      <sz val="11"/>
      <color theme="1"/>
      <name val="Calibri"/>
      <family val="2"/>
      <scheme val="minor"/>
    </font>
    <font>
      <b/>
      <sz val="14"/>
      <color theme="0"/>
      <name val="Arial"/>
      <family val="2"/>
    </font>
    <font>
      <sz val="14"/>
      <color theme="0"/>
      <name val="Arial"/>
      <family val="2"/>
    </font>
    <font>
      <sz val="12"/>
      <color theme="1"/>
      <name val="Arial"/>
      <family val="2"/>
    </font>
    <font>
      <b/>
      <sz val="12"/>
      <color theme="1"/>
      <name val="Arial"/>
      <family val="2"/>
    </font>
    <font>
      <sz val="11"/>
      <color theme="1"/>
      <name val="Arial"/>
      <family val="2"/>
    </font>
    <font>
      <b/>
      <sz val="11"/>
      <color theme="1"/>
      <name val="Arial"/>
      <family val="2"/>
    </font>
  </fonts>
  <fills count="7">
    <fill>
      <patternFill patternType="none"/>
    </fill>
    <fill>
      <patternFill patternType="gray125"/>
    </fill>
    <fill>
      <patternFill patternType="solid">
        <fgColor rgb="FF233BA8"/>
        <bgColor indexed="64"/>
      </patternFill>
    </fill>
    <fill>
      <patternFill patternType="solid">
        <fgColor rgb="FFBCBCBC"/>
        <bgColor indexed="64"/>
      </patternFill>
    </fill>
    <fill>
      <patternFill patternType="solid">
        <fgColor rgb="FFFDF02A"/>
        <bgColor indexed="64"/>
      </patternFill>
    </fill>
    <fill>
      <patternFill patternType="lightUp">
        <fgColor rgb="FF233BA8"/>
      </patternFill>
    </fill>
    <fill>
      <patternFill patternType="solid">
        <fgColor auto="1"/>
        <bgColor theme="0"/>
      </patternFill>
    </fill>
  </fills>
  <borders count="80">
    <border>
      <left/>
      <right/>
      <top/>
      <bottom/>
      <diagonal/>
    </border>
    <border>
      <left style="thin">
        <color rgb="FF233BA8"/>
      </left>
      <right/>
      <top/>
      <bottom/>
      <diagonal/>
    </border>
    <border>
      <left style="medium">
        <color rgb="FF233BA8"/>
      </left>
      <right style="medium">
        <color rgb="FF233BA8"/>
      </right>
      <top style="medium">
        <color rgb="FF233BA8"/>
      </top>
      <bottom style="medium">
        <color rgb="FF233BA8"/>
      </bottom>
      <diagonal/>
    </border>
    <border>
      <left style="medium">
        <color rgb="FF233BA8"/>
      </left>
      <right/>
      <top style="medium">
        <color rgb="FF233BA8"/>
      </top>
      <bottom style="medium">
        <color rgb="FF233BA8"/>
      </bottom>
      <diagonal/>
    </border>
    <border>
      <left style="medium">
        <color rgb="FF233BA8"/>
      </left>
      <right style="thin">
        <color rgb="FF233BA8"/>
      </right>
      <top style="thin">
        <color rgb="FF233BA8"/>
      </top>
      <bottom style="thin">
        <color rgb="FF233BA8"/>
      </bottom>
      <diagonal/>
    </border>
    <border>
      <left style="thin">
        <color rgb="FF233BA8"/>
      </left>
      <right style="medium">
        <color rgb="FF233BA8"/>
      </right>
      <top style="thin">
        <color rgb="FF233BA8"/>
      </top>
      <bottom style="thin">
        <color rgb="FF233BA8"/>
      </bottom>
      <diagonal/>
    </border>
    <border>
      <left style="thick">
        <color rgb="FF233BA8"/>
      </left>
      <right style="thick">
        <color rgb="FF233BA8"/>
      </right>
      <top style="thick">
        <color rgb="FF233BA8"/>
      </top>
      <bottom style="thick">
        <color rgb="FF233BA8"/>
      </bottom>
      <diagonal/>
    </border>
    <border>
      <left style="thin">
        <color rgb="FF233BA8"/>
      </left>
      <right style="medium">
        <color rgb="FF233BA8"/>
      </right>
      <top/>
      <bottom style="thin">
        <color rgb="FF233BA8"/>
      </bottom>
      <diagonal/>
    </border>
    <border>
      <left style="medium">
        <color rgb="FF233BA8"/>
      </left>
      <right/>
      <top style="thin">
        <color rgb="FF233BA8"/>
      </top>
      <bottom style="thin">
        <color rgb="FF233BA8"/>
      </bottom>
      <diagonal/>
    </border>
    <border>
      <left style="thin">
        <color rgb="FF233BA8"/>
      </left>
      <right style="thin">
        <color rgb="FF233BA8"/>
      </right>
      <top style="thin">
        <color rgb="FF233BA8"/>
      </top>
      <bottom style="thin">
        <color rgb="FF233BA8"/>
      </bottom>
      <diagonal/>
    </border>
    <border>
      <left style="thin">
        <color rgb="FF233BA8"/>
      </left>
      <right/>
      <top style="thin">
        <color rgb="FF233BA8"/>
      </top>
      <bottom style="thin">
        <color rgb="FF233BA8"/>
      </bottom>
      <diagonal/>
    </border>
    <border>
      <left style="thick">
        <color rgb="FF233BA8"/>
      </left>
      <right style="thin">
        <color rgb="FF233BA8"/>
      </right>
      <top style="thick">
        <color rgb="FF233BA8"/>
      </top>
      <bottom style="thin">
        <color rgb="FF233BA8"/>
      </bottom>
      <diagonal/>
    </border>
    <border>
      <left style="thin">
        <color rgb="FF233BA8"/>
      </left>
      <right style="thin">
        <color rgb="FF233BA8"/>
      </right>
      <top style="thick">
        <color rgb="FF233BA8"/>
      </top>
      <bottom style="thin">
        <color rgb="FF233BA8"/>
      </bottom>
      <diagonal/>
    </border>
    <border>
      <left style="thin">
        <color rgb="FF233BA8"/>
      </left>
      <right style="thick">
        <color rgb="FF233BA8"/>
      </right>
      <top style="thick">
        <color rgb="FF233BA8"/>
      </top>
      <bottom style="thin">
        <color rgb="FF233BA8"/>
      </bottom>
      <diagonal/>
    </border>
    <border>
      <left style="thick">
        <color rgb="FF233BA8"/>
      </left>
      <right style="thin">
        <color rgb="FF233BA8"/>
      </right>
      <top style="thin">
        <color rgb="FF233BA8"/>
      </top>
      <bottom style="thin">
        <color rgb="FF233BA8"/>
      </bottom>
      <diagonal/>
    </border>
    <border>
      <left style="thin">
        <color rgb="FF233BA8"/>
      </left>
      <right style="thick">
        <color rgb="FF233BA8"/>
      </right>
      <top style="thin">
        <color rgb="FF233BA8"/>
      </top>
      <bottom style="thin">
        <color rgb="FF233BA8"/>
      </bottom>
      <diagonal/>
    </border>
    <border>
      <left style="thin">
        <color rgb="FF233BA8"/>
      </left>
      <right style="thin">
        <color rgb="FF233BA8"/>
      </right>
      <top style="thin">
        <color rgb="FF233BA8"/>
      </top>
      <bottom style="thick">
        <color rgb="FF233BA8"/>
      </bottom>
      <diagonal/>
    </border>
    <border>
      <left style="thin">
        <color rgb="FF233BA8"/>
      </left>
      <right style="thick">
        <color rgb="FF233BA8"/>
      </right>
      <top style="thin">
        <color rgb="FF233BA8"/>
      </top>
      <bottom style="thick">
        <color rgb="FF233BA8"/>
      </bottom>
      <diagonal/>
    </border>
    <border>
      <left style="thick">
        <color rgb="FF233BA8"/>
      </left>
      <right style="thick">
        <color rgb="FF233BA8"/>
      </right>
      <top style="thick">
        <color rgb="FF233BA8"/>
      </top>
      <bottom style="thin">
        <color rgb="FF233BA8"/>
      </bottom>
      <diagonal/>
    </border>
    <border>
      <left style="thick">
        <color rgb="FF233BA8"/>
      </left>
      <right style="thick">
        <color rgb="FF233BA8"/>
      </right>
      <top style="thin">
        <color rgb="FF233BA8"/>
      </top>
      <bottom style="thin">
        <color rgb="FF233BA8"/>
      </bottom>
      <diagonal/>
    </border>
    <border>
      <left style="thick">
        <color rgb="FF233BA8"/>
      </left>
      <right style="thick">
        <color rgb="FF233BA8"/>
      </right>
      <top style="thin">
        <color rgb="FF233BA8"/>
      </top>
      <bottom style="thick">
        <color rgb="FF233BA8"/>
      </bottom>
      <diagonal/>
    </border>
    <border>
      <left style="thick">
        <color rgb="FF233BA8"/>
      </left>
      <right style="medium">
        <color rgb="FF233BA8"/>
      </right>
      <top style="thick">
        <color rgb="FF233BA8"/>
      </top>
      <bottom style="medium">
        <color rgb="FF233BA8"/>
      </bottom>
      <diagonal/>
    </border>
    <border>
      <left style="medium">
        <color rgb="FF233BA8"/>
      </left>
      <right style="medium">
        <color rgb="FF233BA8"/>
      </right>
      <top style="thick">
        <color rgb="FF233BA8"/>
      </top>
      <bottom style="medium">
        <color rgb="FF233BA8"/>
      </bottom>
      <diagonal/>
    </border>
    <border>
      <left/>
      <right style="medium">
        <color rgb="FF233BA8"/>
      </right>
      <top style="thick">
        <color rgb="FF233BA8"/>
      </top>
      <bottom style="medium">
        <color rgb="FF233BA8"/>
      </bottom>
      <diagonal/>
    </border>
    <border>
      <left style="thick">
        <color rgb="FF233BA8"/>
      </left>
      <right style="medium">
        <color rgb="FF233BA8"/>
      </right>
      <top style="medium">
        <color rgb="FF233BA8"/>
      </top>
      <bottom style="medium">
        <color rgb="FF233BA8"/>
      </bottom>
      <diagonal/>
    </border>
    <border>
      <left style="medium">
        <color rgb="FF233BA8"/>
      </left>
      <right/>
      <top style="thin">
        <color rgb="FF233BA8"/>
      </top>
      <bottom/>
      <diagonal/>
    </border>
    <border>
      <left style="medium">
        <color rgb="FF233BA8"/>
      </left>
      <right/>
      <top/>
      <bottom style="thin">
        <color rgb="FF233BA8"/>
      </bottom>
      <diagonal/>
    </border>
    <border>
      <left style="medium">
        <color rgb="FF233BA8"/>
      </left>
      <right/>
      <top style="thick">
        <color rgb="FF233BA8"/>
      </top>
      <bottom style="thick">
        <color rgb="FF233BA8"/>
      </bottom>
      <diagonal/>
    </border>
    <border>
      <left style="medium">
        <color rgb="FF233BA8"/>
      </left>
      <right style="thin">
        <color rgb="FF233BA8"/>
      </right>
      <top style="thick">
        <color rgb="FF233BA8"/>
      </top>
      <bottom style="thick">
        <color rgb="FF233BA8"/>
      </bottom>
      <diagonal/>
    </border>
    <border>
      <left style="thin">
        <color rgb="FF233BA8"/>
      </left>
      <right style="thin">
        <color rgb="FF233BA8"/>
      </right>
      <top style="thick">
        <color rgb="FF233BA8"/>
      </top>
      <bottom style="thick">
        <color rgb="FF233BA8"/>
      </bottom>
      <diagonal/>
    </border>
    <border>
      <left style="thin">
        <color rgb="FF233BA8"/>
      </left>
      <right style="thick">
        <color rgb="FF233BA8"/>
      </right>
      <top style="thick">
        <color rgb="FF233BA8"/>
      </top>
      <bottom style="thick">
        <color rgb="FF233BA8"/>
      </bottom>
      <diagonal/>
    </border>
    <border>
      <left style="thick">
        <color rgb="FF233BA8"/>
      </left>
      <right style="thin">
        <color rgb="FF233BA8"/>
      </right>
      <top/>
      <bottom style="thin">
        <color rgb="FF233BA8"/>
      </bottom>
      <diagonal/>
    </border>
    <border>
      <left style="thick">
        <color rgb="FF233BA8"/>
      </left>
      <right style="thin">
        <color rgb="FF233BA8"/>
      </right>
      <top style="thick">
        <color rgb="FF233BA8"/>
      </top>
      <bottom style="thick">
        <color rgb="FF233BA8"/>
      </bottom>
      <diagonal/>
    </border>
    <border>
      <left style="thin">
        <color rgb="FF233BA8"/>
      </left>
      <right/>
      <top/>
      <bottom style="thin">
        <color rgb="FF233BA8"/>
      </bottom>
      <diagonal/>
    </border>
    <border>
      <left style="thick">
        <color rgb="FF233BA8"/>
      </left>
      <right style="thin">
        <color rgb="FF233BA8"/>
      </right>
      <top style="thin">
        <color rgb="FF233BA8"/>
      </top>
      <bottom/>
      <diagonal/>
    </border>
    <border>
      <left style="thin">
        <color rgb="FF233BA8"/>
      </left>
      <right/>
      <top style="thin">
        <color rgb="FF233BA8"/>
      </top>
      <bottom/>
      <diagonal/>
    </border>
    <border>
      <left style="thick">
        <color rgb="FF233BA8"/>
      </left>
      <right style="thick">
        <color rgb="FF233BA8"/>
      </right>
      <top style="thin">
        <color rgb="FF233BA8"/>
      </top>
      <bottom/>
      <diagonal/>
    </border>
    <border>
      <left style="thick">
        <color rgb="FF233BA8"/>
      </left>
      <right style="thick">
        <color rgb="FF233BA8"/>
      </right>
      <top/>
      <bottom style="thin">
        <color rgb="FF233BA8"/>
      </bottom>
      <diagonal/>
    </border>
    <border>
      <left style="thin">
        <color rgb="FF233BA8"/>
      </left>
      <right/>
      <top style="thick">
        <color rgb="FF233BA8"/>
      </top>
      <bottom style="thick">
        <color rgb="FF233BA8"/>
      </bottom>
      <diagonal/>
    </border>
    <border>
      <left/>
      <right style="thin">
        <color rgb="FF233BA8"/>
      </right>
      <top style="thin">
        <color rgb="FF233BA8"/>
      </top>
      <bottom style="thick">
        <color rgb="FF233BA8"/>
      </bottom>
      <diagonal/>
    </border>
    <border>
      <left style="thick">
        <color rgb="FF233BA8"/>
      </left>
      <right style="thick">
        <color rgb="FF233BA8"/>
      </right>
      <top style="thick">
        <color rgb="FF233BA8"/>
      </top>
      <bottom style="medium">
        <color rgb="FF233BA8"/>
      </bottom>
      <diagonal/>
    </border>
    <border>
      <left style="thick">
        <color rgb="FF233BA8"/>
      </left>
      <right/>
      <top style="thin">
        <color rgb="FF233BA8"/>
      </top>
      <bottom style="thick">
        <color rgb="FF233BA8"/>
      </bottom>
      <diagonal/>
    </border>
    <border>
      <left style="thin">
        <color rgb="FF233BA8"/>
      </left>
      <right style="medium">
        <color rgb="FF233BA8"/>
      </right>
      <top style="thick">
        <color rgb="FF233BA8"/>
      </top>
      <bottom style="thick">
        <color rgb="FF233BA8"/>
      </bottom>
      <diagonal/>
    </border>
    <border>
      <left style="medium">
        <color rgb="FF233BA8"/>
      </left>
      <right style="thin">
        <color rgb="FF233BA8"/>
      </right>
      <top/>
      <bottom style="thin">
        <color rgb="FF233BA8"/>
      </bottom>
      <diagonal/>
    </border>
    <border>
      <left style="medium">
        <color rgb="FF233BA8"/>
      </left>
      <right style="thin">
        <color rgb="FF233BA8"/>
      </right>
      <top style="thin">
        <color rgb="FF233BA8"/>
      </top>
      <bottom/>
      <diagonal/>
    </border>
    <border>
      <left style="thin">
        <color rgb="FF233BA8"/>
      </left>
      <right style="medium">
        <color rgb="FF233BA8"/>
      </right>
      <top style="thin">
        <color rgb="FF233BA8"/>
      </top>
      <bottom/>
      <diagonal/>
    </border>
    <border>
      <left style="thick">
        <color rgb="FF233BA8"/>
      </left>
      <right style="thick">
        <color rgb="FF233BA8"/>
      </right>
      <top style="medium">
        <color rgb="FF233BA8"/>
      </top>
      <bottom style="medium">
        <color rgb="FF233BA8"/>
      </bottom>
      <diagonal/>
    </border>
    <border>
      <left style="thin">
        <color rgb="FF233BA8"/>
      </left>
      <right style="thin">
        <color rgb="FF233BA8"/>
      </right>
      <top/>
      <bottom style="thick">
        <color rgb="FF233BA8"/>
      </bottom>
      <diagonal/>
    </border>
    <border>
      <left style="thick">
        <color rgb="FF233BA8"/>
      </left>
      <right style="thin">
        <color rgb="FF233BA8"/>
      </right>
      <top/>
      <bottom style="thick">
        <color rgb="FF233BA8"/>
      </bottom>
      <diagonal/>
    </border>
    <border>
      <left/>
      <right/>
      <top/>
      <bottom style="thin">
        <color rgb="FF233BA8"/>
      </bottom>
      <diagonal/>
    </border>
    <border>
      <left style="medium">
        <color rgb="FF233BA8"/>
      </left>
      <right style="medium">
        <color rgb="FF233BA8"/>
      </right>
      <top style="medium">
        <color rgb="FF233BA8"/>
      </top>
      <bottom style="thin">
        <color rgb="FF233BA8"/>
      </bottom>
      <diagonal/>
    </border>
    <border>
      <left style="medium">
        <color rgb="FF233BA8"/>
      </left>
      <right style="medium">
        <color rgb="FF233BA8"/>
      </right>
      <top style="thin">
        <color rgb="FF233BA8"/>
      </top>
      <bottom style="thin">
        <color rgb="FF233BA8"/>
      </bottom>
      <diagonal/>
    </border>
    <border>
      <left style="medium">
        <color rgb="FF233BA8"/>
      </left>
      <right style="medium">
        <color rgb="FF233BA8"/>
      </right>
      <top style="thin">
        <color rgb="FF233BA8"/>
      </top>
      <bottom/>
      <diagonal/>
    </border>
    <border>
      <left style="medium">
        <color rgb="FF233BA8"/>
      </left>
      <right style="medium">
        <color rgb="FF233BA8"/>
      </right>
      <top style="thick">
        <color rgb="FF233BA8"/>
      </top>
      <bottom style="thick">
        <color rgb="FF233BA8"/>
      </bottom>
      <diagonal/>
    </border>
    <border>
      <left style="medium">
        <color rgb="FF233BA8"/>
      </left>
      <right style="medium">
        <color rgb="FF233BA8"/>
      </right>
      <top/>
      <bottom style="thin">
        <color rgb="FF233BA8"/>
      </bottom>
      <diagonal/>
    </border>
    <border>
      <left/>
      <right style="medium">
        <color rgb="FF233BA8"/>
      </right>
      <top style="medium">
        <color rgb="FF233BA8"/>
      </top>
      <bottom style="medium">
        <color rgb="FF233BA8"/>
      </bottom>
      <diagonal/>
    </border>
    <border>
      <left style="medium">
        <color rgb="FF233BA8"/>
      </left>
      <right/>
      <top style="medium">
        <color rgb="FF233BA8"/>
      </top>
      <bottom style="thin">
        <color rgb="FF233BA8"/>
      </bottom>
      <diagonal/>
    </border>
    <border>
      <left style="thick">
        <color rgb="FF233BA8"/>
      </left>
      <right style="medium">
        <color rgb="FF233BA8"/>
      </right>
      <top style="thin">
        <color rgb="FF233BA8"/>
      </top>
      <bottom style="thin">
        <color rgb="FF233BA8"/>
      </bottom>
      <diagonal/>
    </border>
    <border>
      <left/>
      <right/>
      <top style="thin">
        <color rgb="FF233BA8"/>
      </top>
      <bottom style="thin">
        <color rgb="FF233BA8"/>
      </bottom>
      <diagonal/>
    </border>
    <border>
      <left style="thick">
        <color rgb="FF233BA8"/>
      </left>
      <right style="medium">
        <color rgb="FF233BA8"/>
      </right>
      <top style="thin">
        <color rgb="FF233BA8"/>
      </top>
      <bottom/>
      <diagonal/>
    </border>
    <border>
      <left/>
      <right/>
      <top style="thin">
        <color rgb="FF233BA8"/>
      </top>
      <bottom/>
      <diagonal/>
    </border>
    <border>
      <left style="thick">
        <color rgb="FF233BA8"/>
      </left>
      <right style="medium">
        <color rgb="FF233BA8"/>
      </right>
      <top style="thick">
        <color rgb="FF233BA8"/>
      </top>
      <bottom style="thick">
        <color rgb="FF233BA8"/>
      </bottom>
      <diagonal/>
    </border>
    <border>
      <left/>
      <right/>
      <top style="thick">
        <color rgb="FF233BA8"/>
      </top>
      <bottom style="thick">
        <color rgb="FF233BA8"/>
      </bottom>
      <diagonal/>
    </border>
    <border>
      <left style="medium">
        <color rgb="FF233BA8"/>
      </left>
      <right style="medium">
        <color rgb="FF233BA8"/>
      </right>
      <top style="thick">
        <color rgb="FF233BA8"/>
      </top>
      <bottom style="thin">
        <color rgb="FF233BA8"/>
      </bottom>
      <diagonal/>
    </border>
    <border>
      <left style="medium">
        <color rgb="FF233BA8"/>
      </left>
      <right style="medium">
        <color rgb="FF233BA8"/>
      </right>
      <top style="thick">
        <color rgb="FF233BA8"/>
      </top>
      <bottom/>
      <diagonal/>
    </border>
    <border>
      <left style="medium">
        <color rgb="FF233BA8"/>
      </left>
      <right/>
      <top style="thick">
        <color rgb="FF233BA8"/>
      </top>
      <bottom/>
      <diagonal/>
    </border>
    <border>
      <left style="thick">
        <color rgb="FF233BA8"/>
      </left>
      <right style="medium">
        <color rgb="FF233BA8"/>
      </right>
      <top/>
      <bottom style="thin">
        <color rgb="FF233BA8"/>
      </bottom>
      <diagonal/>
    </border>
    <border>
      <left style="medium">
        <color rgb="FF233BA8"/>
      </left>
      <right style="thick">
        <color rgb="FF233BA8"/>
      </right>
      <top style="thick">
        <color rgb="FF233BA8"/>
      </top>
      <bottom style="medium">
        <color rgb="FF233BA8"/>
      </bottom>
      <diagonal/>
    </border>
    <border>
      <left style="medium">
        <color rgb="FF233BA8"/>
      </left>
      <right style="thick">
        <color rgb="FF233BA8"/>
      </right>
      <top style="medium">
        <color rgb="FF233BA8"/>
      </top>
      <bottom style="medium">
        <color rgb="FF233BA8"/>
      </bottom>
      <diagonal/>
    </border>
    <border>
      <left style="medium">
        <color rgb="FF233BA8"/>
      </left>
      <right style="medium">
        <color rgb="FF233BA8"/>
      </right>
      <top style="thin">
        <color rgb="FF233BA8"/>
      </top>
      <bottom style="medium">
        <color rgb="FF233BA8"/>
      </bottom>
      <diagonal/>
    </border>
    <border>
      <left/>
      <right style="medium">
        <color rgb="FF233BA8"/>
      </right>
      <top/>
      <bottom style="thin">
        <color rgb="FF233BA8"/>
      </bottom>
      <diagonal/>
    </border>
    <border>
      <left/>
      <right style="medium">
        <color rgb="FF233BA8"/>
      </right>
      <top style="thin">
        <color rgb="FF233BA8"/>
      </top>
      <bottom style="thin">
        <color rgb="FF233BA8"/>
      </bottom>
      <diagonal/>
    </border>
    <border>
      <left/>
      <right style="medium">
        <color rgb="FF233BA8"/>
      </right>
      <top style="thin">
        <color rgb="FF233BA8"/>
      </top>
      <bottom/>
      <diagonal/>
    </border>
    <border>
      <left/>
      <right style="medium">
        <color rgb="FF233BA8"/>
      </right>
      <top style="thick">
        <color rgb="FF233BA8"/>
      </top>
      <bottom style="thick">
        <color rgb="FF233BA8"/>
      </bottom>
      <diagonal/>
    </border>
    <border>
      <left style="medium">
        <color rgb="FF233BA8"/>
      </left>
      <right style="thick">
        <color rgb="FF233BA8"/>
      </right>
      <top style="thick">
        <color rgb="FF233BA8"/>
      </top>
      <bottom style="thin">
        <color rgb="FF233BA8"/>
      </bottom>
      <diagonal/>
    </border>
    <border>
      <left style="medium">
        <color rgb="FF233BA8"/>
      </left>
      <right style="thick">
        <color rgb="FF233BA8"/>
      </right>
      <top style="thin">
        <color rgb="FF233BA8"/>
      </top>
      <bottom style="thin">
        <color rgb="FF233BA8"/>
      </bottom>
      <diagonal/>
    </border>
    <border>
      <left style="medium">
        <color rgb="FF233BA8"/>
      </left>
      <right style="thick">
        <color rgb="FF233BA8"/>
      </right>
      <top style="thin">
        <color rgb="FF233BA8"/>
      </top>
      <bottom style="medium">
        <color rgb="FF233BA8"/>
      </bottom>
      <diagonal/>
    </border>
    <border>
      <left style="thin">
        <color rgb="FF233BA8"/>
      </left>
      <right style="thick">
        <color rgb="FF233BA8"/>
      </right>
      <top/>
      <bottom style="thin">
        <color rgb="FF233BA8"/>
      </bottom>
      <diagonal/>
    </border>
    <border>
      <left style="thin">
        <color rgb="FF233BA8"/>
      </left>
      <right style="thick">
        <color rgb="FF233BA8"/>
      </right>
      <top style="thin">
        <color rgb="FF233BA8"/>
      </top>
      <bottom/>
      <diagonal/>
    </border>
    <border>
      <left/>
      <right style="thin">
        <color rgb="FF233BA8"/>
      </right>
      <top style="thin">
        <color rgb="FF233BA8"/>
      </top>
      <bottom style="thin">
        <color rgb="FF233BA8"/>
      </bottom>
      <diagonal/>
    </border>
  </borders>
  <cellStyleXfs count="1">
    <xf numFmtId="0" fontId="0" fillId="0" borderId="0"/>
  </cellStyleXfs>
  <cellXfs count="219">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left" vertical="center" wrapText="1"/>
    </xf>
    <xf numFmtId="0" fontId="5" fillId="0" borderId="0" xfId="0" applyFont="1"/>
    <xf numFmtId="0" fontId="5" fillId="0" borderId="0" xfId="0" applyFont="1" applyAlignment="1">
      <alignment vertical="center"/>
    </xf>
    <xf numFmtId="0" fontId="4" fillId="0" borderId="0" xfId="0" applyFont="1" applyAlignment="1">
      <alignment wrapText="1"/>
    </xf>
    <xf numFmtId="0" fontId="4" fillId="0" borderId="6" xfId="0" applyFont="1" applyBorder="1" applyAlignment="1">
      <alignment horizontal="center" vertical="center" wrapText="1"/>
    </xf>
    <xf numFmtId="0" fontId="6" fillId="0" borderId="6" xfId="0" applyFont="1" applyBorder="1" applyAlignment="1">
      <alignment horizontal="center" vertical="center"/>
    </xf>
    <xf numFmtId="0" fontId="4" fillId="0" borderId="3" xfId="0" applyFont="1" applyBorder="1" applyAlignment="1">
      <alignment horizontal="center" vertical="center" wrapText="1"/>
    </xf>
    <xf numFmtId="0" fontId="6" fillId="0" borderId="0" xfId="0" applyFont="1" applyAlignment="1">
      <alignment vertical="center"/>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44" fontId="3" fillId="3" borderId="19" xfId="0" applyNumberFormat="1" applyFont="1" applyFill="1" applyBorder="1" applyAlignment="1">
      <alignment vertical="center"/>
    </xf>
    <xf numFmtId="44" fontId="3" fillId="3" borderId="18" xfId="0" applyNumberFormat="1" applyFont="1" applyFill="1" applyBorder="1"/>
    <xf numFmtId="44" fontId="3" fillId="5" borderId="14" xfId="0" applyNumberFormat="1" applyFont="1" applyFill="1" applyBorder="1" applyAlignment="1">
      <alignment vertical="center" wrapText="1"/>
    </xf>
    <xf numFmtId="44" fontId="3" fillId="5" borderId="47" xfId="0" applyNumberFormat="1" applyFont="1" applyFill="1" applyBorder="1" applyAlignment="1">
      <alignment vertical="center" wrapText="1"/>
    </xf>
    <xf numFmtId="44" fontId="3" fillId="5" borderId="48" xfId="0" applyNumberFormat="1" applyFont="1" applyFill="1" applyBorder="1" applyAlignment="1">
      <alignment vertical="center" wrapText="1"/>
    </xf>
    <xf numFmtId="0" fontId="3" fillId="3" borderId="14" xfId="0" applyFont="1" applyFill="1" applyBorder="1" applyAlignment="1">
      <alignment wrapText="1"/>
    </xf>
    <xf numFmtId="0" fontId="3" fillId="3" borderId="9" xfId="0" applyFont="1" applyFill="1" applyBorder="1" applyAlignment="1">
      <alignment wrapText="1"/>
    </xf>
    <xf numFmtId="0" fontId="5" fillId="3" borderId="9" xfId="0" applyFont="1" applyFill="1" applyBorder="1"/>
    <xf numFmtId="0" fontId="5" fillId="3" borderId="15" xfId="0" applyFont="1" applyFill="1" applyBorder="1"/>
    <xf numFmtId="0" fontId="3" fillId="3" borderId="39" xfId="0" applyFont="1" applyFill="1" applyBorder="1" applyAlignment="1">
      <alignment wrapText="1"/>
    </xf>
    <xf numFmtId="0" fontId="3" fillId="3" borderId="16" xfId="0" applyFont="1" applyFill="1" applyBorder="1" applyAlignment="1">
      <alignment wrapText="1"/>
    </xf>
    <xf numFmtId="0" fontId="5" fillId="3" borderId="16" xfId="0" applyFont="1" applyFill="1" applyBorder="1"/>
    <xf numFmtId="0" fontId="5" fillId="3" borderId="17" xfId="0" applyFont="1" applyFill="1" applyBorder="1"/>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5" fillId="3" borderId="12" xfId="0" applyFont="1" applyFill="1" applyBorder="1" applyAlignment="1">
      <alignment vertical="center"/>
    </xf>
    <xf numFmtId="0" fontId="5" fillId="3" borderId="13" xfId="0" applyFont="1" applyFill="1" applyBorder="1" applyAlignment="1">
      <alignment vertical="center"/>
    </xf>
    <xf numFmtId="44" fontId="3" fillId="3" borderId="8" xfId="0" applyNumberFormat="1" applyFont="1" applyFill="1" applyBorder="1" applyAlignment="1">
      <alignment horizontal="right" vertical="center" wrapText="1"/>
    </xf>
    <xf numFmtId="44" fontId="3" fillId="3" borderId="19" xfId="0" applyNumberFormat="1" applyFont="1" applyFill="1" applyBorder="1" applyAlignment="1">
      <alignment horizontal="right" vertical="center" wrapText="1"/>
    </xf>
    <xf numFmtId="44" fontId="4" fillId="4" borderId="27" xfId="0" applyNumberFormat="1" applyFont="1" applyFill="1" applyBorder="1" applyAlignment="1">
      <alignment horizontal="right" vertical="center" wrapText="1"/>
    </xf>
    <xf numFmtId="44" fontId="4" fillId="4" borderId="6" xfId="0" applyNumberFormat="1" applyFont="1" applyFill="1" applyBorder="1" applyAlignment="1">
      <alignment horizontal="right" vertical="center" wrapText="1"/>
    </xf>
    <xf numFmtId="44" fontId="4" fillId="5" borderId="27" xfId="0" applyNumberFormat="1" applyFont="1" applyFill="1" applyBorder="1" applyAlignment="1">
      <alignment horizontal="right" vertical="center" wrapText="1"/>
    </xf>
    <xf numFmtId="44" fontId="3" fillId="5" borderId="26" xfId="0" applyNumberFormat="1" applyFont="1" applyFill="1" applyBorder="1" applyAlignment="1">
      <alignment horizontal="right" vertical="center" wrapText="1"/>
    </xf>
    <xf numFmtId="44" fontId="3" fillId="5" borderId="37" xfId="0" applyNumberFormat="1" applyFont="1" applyFill="1" applyBorder="1" applyAlignment="1">
      <alignment horizontal="right" vertical="center" wrapText="1"/>
    </xf>
    <xf numFmtId="44" fontId="3" fillId="5" borderId="8" xfId="0" applyNumberFormat="1" applyFont="1" applyFill="1" applyBorder="1" applyAlignment="1">
      <alignment horizontal="right" vertical="center" wrapText="1"/>
    </xf>
    <xf numFmtId="44" fontId="3" fillId="5" borderId="19" xfId="0" applyNumberFormat="1" applyFont="1" applyFill="1" applyBorder="1" applyAlignment="1">
      <alignment horizontal="right" vertical="center" wrapText="1"/>
    </xf>
    <xf numFmtId="44" fontId="3" fillId="5" borderId="25" xfId="0" applyNumberFormat="1" applyFont="1" applyFill="1" applyBorder="1" applyAlignment="1">
      <alignment horizontal="right" vertical="center" wrapText="1"/>
    </xf>
    <xf numFmtId="0" fontId="4" fillId="0" borderId="40" xfId="0" applyFont="1" applyBorder="1" applyAlignment="1">
      <alignment horizontal="center" vertical="center" wrapText="1"/>
    </xf>
    <xf numFmtId="44" fontId="3" fillId="3" borderId="36" xfId="0" applyNumberFormat="1" applyFont="1" applyFill="1" applyBorder="1" applyAlignment="1">
      <alignment horizontal="right" vertical="center" wrapText="1"/>
    </xf>
    <xf numFmtId="10" fontId="3" fillId="5" borderId="27" xfId="0" applyNumberFormat="1" applyFont="1" applyFill="1" applyBorder="1" applyAlignment="1">
      <alignment horizontal="right" vertical="center" wrapText="1"/>
    </xf>
    <xf numFmtId="44" fontId="3" fillId="3" borderId="51" xfId="0" applyNumberFormat="1" applyFont="1" applyFill="1" applyBorder="1" applyAlignment="1">
      <alignment horizontal="right" vertical="center" wrapText="1"/>
    </xf>
    <xf numFmtId="44" fontId="4" fillId="4" borderId="53" xfId="0" applyNumberFormat="1" applyFont="1" applyFill="1" applyBorder="1" applyAlignment="1">
      <alignment horizontal="right" vertical="center" wrapText="1"/>
    </xf>
    <xf numFmtId="44" fontId="3" fillId="5" borderId="51" xfId="0" applyNumberFormat="1" applyFont="1" applyFill="1" applyBorder="1" applyAlignment="1">
      <alignment horizontal="right" vertical="center" wrapText="1"/>
    </xf>
    <xf numFmtId="44" fontId="4" fillId="5" borderId="53" xfId="0" applyNumberFormat="1" applyFont="1" applyFill="1" applyBorder="1" applyAlignment="1">
      <alignment horizontal="right" vertical="center" wrapText="1"/>
    </xf>
    <xf numFmtId="44" fontId="3" fillId="5" borderId="54" xfId="0" applyNumberFormat="1" applyFont="1" applyFill="1" applyBorder="1" applyAlignment="1">
      <alignment horizontal="right" vertical="center" wrapText="1"/>
    </xf>
    <xf numFmtId="44" fontId="3" fillId="5" borderId="52" xfId="0" applyNumberFormat="1" applyFont="1" applyFill="1" applyBorder="1" applyAlignment="1">
      <alignment horizontal="right" vertical="center" wrapText="1"/>
    </xf>
    <xf numFmtId="10" fontId="3" fillId="5" borderId="53" xfId="0" applyNumberFormat="1" applyFont="1" applyFill="1" applyBorder="1" applyAlignment="1">
      <alignment horizontal="right" vertical="center" wrapText="1"/>
    </xf>
    <xf numFmtId="0" fontId="4" fillId="0" borderId="55" xfId="0" applyFont="1" applyBorder="1" applyAlignment="1">
      <alignment horizontal="center" vertical="center" wrapText="1"/>
    </xf>
    <xf numFmtId="44" fontId="3" fillId="3" borderId="57" xfId="0" applyNumberFormat="1" applyFont="1" applyFill="1" applyBorder="1" applyAlignment="1">
      <alignment horizontal="right" vertical="center" wrapText="1"/>
    </xf>
    <xf numFmtId="44" fontId="3" fillId="5" borderId="57" xfId="0" applyNumberFormat="1" applyFont="1" applyFill="1" applyBorder="1" applyAlignment="1">
      <alignment horizontal="right" vertical="center" wrapText="1"/>
    </xf>
    <xf numFmtId="44" fontId="3" fillId="3" borderId="58" xfId="0" applyNumberFormat="1" applyFont="1" applyFill="1" applyBorder="1" applyAlignment="1">
      <alignment horizontal="right" vertical="center" wrapText="1"/>
    </xf>
    <xf numFmtId="44" fontId="3" fillId="5" borderId="58" xfId="0" applyNumberFormat="1" applyFont="1" applyFill="1" applyBorder="1" applyAlignment="1">
      <alignment horizontal="right" vertical="center" wrapText="1"/>
    </xf>
    <xf numFmtId="44" fontId="3" fillId="3" borderId="59" xfId="0" applyNumberFormat="1" applyFont="1" applyFill="1" applyBorder="1" applyAlignment="1">
      <alignment horizontal="right" vertical="center" wrapText="1"/>
    </xf>
    <xf numFmtId="44" fontId="3" fillId="3" borderId="60" xfId="0" applyNumberFormat="1" applyFont="1" applyFill="1" applyBorder="1" applyAlignment="1">
      <alignment horizontal="right" vertical="center" wrapText="1"/>
    </xf>
    <xf numFmtId="10" fontId="4" fillId="4" borderId="61" xfId="0" applyNumberFormat="1" applyFont="1" applyFill="1" applyBorder="1" applyAlignment="1">
      <alignment horizontal="right" vertical="center" wrapText="1"/>
    </xf>
    <xf numFmtId="10" fontId="4" fillId="4" borderId="62" xfId="0" applyNumberFormat="1" applyFont="1" applyFill="1" applyBorder="1" applyAlignment="1">
      <alignment horizontal="right" vertical="center" wrapText="1"/>
    </xf>
    <xf numFmtId="10" fontId="4" fillId="4" borderId="6" xfId="0" applyNumberFormat="1" applyFont="1" applyFill="1" applyBorder="1" applyAlignment="1">
      <alignment horizontal="right" vertical="center" wrapText="1"/>
    </xf>
    <xf numFmtId="10" fontId="4" fillId="4" borderId="6" xfId="0" applyNumberFormat="1" applyFont="1" applyFill="1" applyBorder="1" applyAlignment="1">
      <alignment horizontal="right" wrapText="1"/>
    </xf>
    <xf numFmtId="44" fontId="3" fillId="3" borderId="66" xfId="0" applyNumberFormat="1" applyFont="1" applyFill="1" applyBorder="1" applyAlignment="1">
      <alignment horizontal="right" vertical="center" wrapText="1"/>
    </xf>
    <xf numFmtId="44" fontId="3" fillId="3" borderId="49" xfId="0" applyNumberFormat="1" applyFont="1" applyFill="1" applyBorder="1" applyAlignment="1">
      <alignment horizontal="right" vertical="center" wrapText="1"/>
    </xf>
    <xf numFmtId="44" fontId="4" fillId="4" borderId="61" xfId="0" applyNumberFormat="1" applyFont="1" applyFill="1" applyBorder="1" applyAlignment="1">
      <alignment horizontal="right" vertical="center" wrapText="1"/>
    </xf>
    <xf numFmtId="44" fontId="4" fillId="4" borderId="62" xfId="0" applyNumberFormat="1" applyFont="1" applyFill="1" applyBorder="1" applyAlignment="1">
      <alignment horizontal="right"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44" fontId="3" fillId="4" borderId="19" xfId="0" applyNumberFormat="1" applyFont="1" applyFill="1" applyBorder="1" applyAlignment="1">
      <alignment vertical="center"/>
    </xf>
    <xf numFmtId="44" fontId="3" fillId="4" borderId="36" xfId="0" applyNumberFormat="1" applyFont="1" applyFill="1" applyBorder="1" applyAlignment="1">
      <alignment vertical="center"/>
    </xf>
    <xf numFmtId="44" fontId="4" fillId="4" borderId="6" xfId="0" applyNumberFormat="1" applyFont="1" applyFill="1" applyBorder="1" applyAlignment="1">
      <alignment vertical="center"/>
    </xf>
    <xf numFmtId="44" fontId="3" fillId="4" borderId="37" xfId="0" applyNumberFormat="1" applyFont="1" applyFill="1" applyBorder="1" applyAlignment="1">
      <alignment vertical="center"/>
    </xf>
    <xf numFmtId="44" fontId="3" fillId="3" borderId="71" xfId="0" applyNumberFormat="1" applyFont="1" applyFill="1" applyBorder="1" applyAlignment="1">
      <alignment horizontal="right" vertical="center" wrapText="1"/>
    </xf>
    <xf numFmtId="44" fontId="4" fillId="4" borderId="73" xfId="0" applyNumberFormat="1" applyFont="1" applyFill="1" applyBorder="1" applyAlignment="1">
      <alignment horizontal="right" vertical="center" wrapText="1"/>
    </xf>
    <xf numFmtId="44" fontId="3" fillId="5" borderId="70" xfId="0" applyNumberFormat="1" applyFont="1" applyFill="1" applyBorder="1" applyAlignment="1">
      <alignment horizontal="right" vertical="center" wrapText="1"/>
    </xf>
    <xf numFmtId="44" fontId="3" fillId="5" borderId="71" xfId="0" applyNumberFormat="1" applyFont="1" applyFill="1" applyBorder="1" applyAlignment="1">
      <alignment horizontal="right" vertical="center" wrapText="1"/>
    </xf>
    <xf numFmtId="44" fontId="3" fillId="5" borderId="72" xfId="0" applyNumberFormat="1" applyFont="1" applyFill="1" applyBorder="1" applyAlignment="1">
      <alignment horizontal="right" vertical="center" wrapText="1"/>
    </xf>
    <xf numFmtId="44" fontId="4" fillId="5" borderId="73" xfId="0" applyNumberFormat="1" applyFont="1" applyFill="1" applyBorder="1" applyAlignment="1">
      <alignment horizontal="right" vertical="center" wrapText="1"/>
    </xf>
    <xf numFmtId="10" fontId="3" fillId="5" borderId="73" xfId="0" applyNumberFormat="1" applyFont="1" applyFill="1" applyBorder="1" applyAlignment="1">
      <alignment horizontal="right" vertical="center" wrapText="1"/>
    </xf>
    <xf numFmtId="44" fontId="3" fillId="4" borderId="54" xfId="0" applyNumberFormat="1" applyFont="1" applyFill="1" applyBorder="1" applyAlignment="1">
      <alignment horizontal="right" vertical="center" wrapText="1"/>
    </xf>
    <xf numFmtId="44" fontId="3" fillId="4" borderId="26" xfId="0" applyNumberFormat="1" applyFont="1" applyFill="1" applyBorder="1" applyAlignment="1">
      <alignment horizontal="right" vertical="center" wrapText="1"/>
    </xf>
    <xf numFmtId="44" fontId="3" fillId="4" borderId="66" xfId="0" applyNumberFormat="1" applyFont="1" applyFill="1" applyBorder="1" applyAlignment="1">
      <alignment horizontal="right" vertical="center" wrapText="1"/>
    </xf>
    <xf numFmtId="44" fontId="3" fillId="4" borderId="49" xfId="0" applyNumberFormat="1" applyFont="1" applyFill="1" applyBorder="1" applyAlignment="1">
      <alignment horizontal="right" vertical="center" wrapText="1"/>
    </xf>
    <xf numFmtId="44" fontId="3" fillId="4" borderId="37" xfId="0" applyNumberFormat="1" applyFont="1" applyFill="1" applyBorder="1" applyAlignment="1">
      <alignment horizontal="right" vertical="center" wrapText="1"/>
    </xf>
    <xf numFmtId="44" fontId="3" fillId="4" borderId="8" xfId="0" applyNumberFormat="1" applyFont="1" applyFill="1" applyBorder="1" applyAlignment="1">
      <alignment horizontal="right" vertical="center" wrapText="1"/>
    </xf>
    <xf numFmtId="44" fontId="3" fillId="4" borderId="57" xfId="0" applyNumberFormat="1" applyFont="1" applyFill="1" applyBorder="1" applyAlignment="1">
      <alignment horizontal="right" vertical="center" wrapText="1"/>
    </xf>
    <xf numFmtId="44" fontId="3" fillId="4" borderId="58" xfId="0" applyNumberFormat="1" applyFont="1" applyFill="1" applyBorder="1" applyAlignment="1">
      <alignment horizontal="right" vertical="center" wrapText="1"/>
    </xf>
    <xf numFmtId="44" fontId="3" fillId="4" borderId="19" xfId="0" applyNumberFormat="1" applyFont="1" applyFill="1" applyBorder="1" applyAlignment="1">
      <alignment horizontal="right" vertical="center" wrapText="1"/>
    </xf>
    <xf numFmtId="44" fontId="3" fillId="4" borderId="59" xfId="0" applyNumberFormat="1" applyFont="1" applyFill="1" applyBorder="1" applyAlignment="1">
      <alignment horizontal="right" vertical="center" wrapText="1"/>
    </xf>
    <xf numFmtId="44" fontId="3" fillId="4" borderId="60" xfId="0" applyNumberFormat="1" applyFont="1" applyFill="1" applyBorder="1" applyAlignment="1">
      <alignment horizontal="right" vertical="center" wrapText="1"/>
    </xf>
    <xf numFmtId="44" fontId="3" fillId="4" borderId="36" xfId="0" applyNumberFormat="1" applyFont="1" applyFill="1" applyBorder="1" applyAlignment="1">
      <alignment horizontal="right" vertical="center" wrapText="1"/>
    </xf>
    <xf numFmtId="44" fontId="3" fillId="4" borderId="70" xfId="0" applyNumberFormat="1" applyFont="1" applyFill="1" applyBorder="1" applyAlignment="1">
      <alignment horizontal="right" vertical="center" wrapText="1"/>
    </xf>
    <xf numFmtId="44" fontId="3" fillId="4" borderId="50" xfId="0" applyNumberFormat="1" applyFont="1" applyFill="1" applyBorder="1" applyAlignment="1">
      <alignment horizontal="right" vertical="center" wrapText="1"/>
    </xf>
    <xf numFmtId="44" fontId="3" fillId="4" borderId="56" xfId="0" applyNumberFormat="1" applyFont="1" applyFill="1" applyBorder="1" applyAlignment="1">
      <alignment horizontal="right" vertical="center" wrapText="1"/>
    </xf>
    <xf numFmtId="44" fontId="3" fillId="4" borderId="71" xfId="0" applyNumberFormat="1" applyFont="1" applyFill="1" applyBorder="1" applyAlignment="1">
      <alignment horizontal="right" vertical="center" wrapText="1"/>
    </xf>
    <xf numFmtId="44" fontId="3" fillId="4" borderId="51" xfId="0" applyNumberFormat="1" applyFont="1" applyFill="1" applyBorder="1" applyAlignment="1">
      <alignment horizontal="right" vertical="center" wrapText="1"/>
    </xf>
    <xf numFmtId="44" fontId="3" fillId="3" borderId="72" xfId="0" applyNumberFormat="1" applyFont="1" applyFill="1" applyBorder="1" applyAlignment="1">
      <alignment horizontal="right" vertical="center" wrapText="1"/>
    </xf>
    <xf numFmtId="44" fontId="3" fillId="3" borderId="52" xfId="0" applyNumberFormat="1" applyFont="1" applyFill="1" applyBorder="1" applyAlignment="1">
      <alignment horizontal="right" vertical="center" wrapText="1"/>
    </xf>
    <xf numFmtId="44" fontId="3" fillId="3" borderId="25" xfId="0" applyNumberFormat="1" applyFont="1" applyFill="1" applyBorder="1" applyAlignment="1">
      <alignment horizontal="right" vertical="center" wrapText="1"/>
    </xf>
    <xf numFmtId="0" fontId="3" fillId="3" borderId="79" xfId="0" applyFont="1" applyFill="1" applyBorder="1" applyAlignment="1">
      <alignment wrapText="1"/>
    </xf>
    <xf numFmtId="44" fontId="3" fillId="5" borderId="9" xfId="0" applyNumberFormat="1" applyFont="1" applyFill="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5" fillId="0" borderId="12" xfId="0" applyFont="1" applyBorder="1" applyAlignment="1">
      <alignment vertical="center"/>
    </xf>
    <xf numFmtId="0" fontId="5" fillId="0" borderId="13" xfId="0" applyFont="1" applyBorder="1" applyAlignment="1">
      <alignment vertical="center"/>
    </xf>
    <xf numFmtId="0" fontId="3" fillId="0" borderId="14" xfId="0" applyFont="1" applyBorder="1" applyAlignment="1">
      <alignment wrapText="1"/>
    </xf>
    <xf numFmtId="0" fontId="3" fillId="0" borderId="9" xfId="0" applyFont="1" applyBorder="1" applyAlignment="1">
      <alignment wrapText="1"/>
    </xf>
    <xf numFmtId="0" fontId="5" fillId="0" borderId="9" xfId="0" applyFont="1" applyBorder="1"/>
    <xf numFmtId="0" fontId="5" fillId="0" borderId="15" xfId="0" applyFont="1" applyBorder="1"/>
    <xf numFmtId="44" fontId="3" fillId="0" borderId="14" xfId="0" applyNumberFormat="1" applyFont="1" applyBorder="1" applyAlignment="1">
      <alignment vertical="center" wrapText="1"/>
    </xf>
    <xf numFmtId="44" fontId="3" fillId="0" borderId="9" xfId="0" applyNumberFormat="1" applyFont="1" applyBorder="1" applyAlignment="1">
      <alignment vertical="center" wrapText="1"/>
    </xf>
    <xf numFmtId="0" fontId="3" fillId="0" borderId="79" xfId="0" applyFont="1" applyBorder="1" applyAlignment="1">
      <alignment wrapText="1"/>
    </xf>
    <xf numFmtId="44" fontId="3" fillId="0" borderId="48" xfId="0" applyNumberFormat="1" applyFont="1" applyBorder="1" applyAlignment="1">
      <alignment vertical="center" wrapText="1"/>
    </xf>
    <xf numFmtId="44" fontId="3" fillId="0" borderId="47" xfId="0" applyNumberFormat="1" applyFont="1" applyBorder="1" applyAlignment="1">
      <alignment vertical="center" wrapText="1"/>
    </xf>
    <xf numFmtId="0" fontId="3" fillId="0" borderId="39" xfId="0" applyFont="1" applyBorder="1" applyAlignment="1">
      <alignment wrapText="1"/>
    </xf>
    <xf numFmtId="0" fontId="3" fillId="0" borderId="16" xfId="0" applyFont="1" applyBorder="1" applyAlignment="1">
      <alignment wrapText="1"/>
    </xf>
    <xf numFmtId="0" fontId="5" fillId="0" borderId="16" xfId="0" applyFont="1" applyBorder="1"/>
    <xf numFmtId="0" fontId="5" fillId="0" borderId="17" xfId="0" applyFont="1" applyBorder="1"/>
    <xf numFmtId="44" fontId="3" fillId="4" borderId="72" xfId="0" applyNumberFormat="1" applyFont="1" applyFill="1" applyBorder="1" applyAlignment="1">
      <alignment horizontal="right" vertical="center" wrapText="1"/>
    </xf>
    <xf numFmtId="44" fontId="3" fillId="4" borderId="52" xfId="0" applyNumberFormat="1" applyFont="1" applyFill="1" applyBorder="1" applyAlignment="1">
      <alignment horizontal="right" vertical="center" wrapText="1"/>
    </xf>
    <xf numFmtId="44" fontId="3" fillId="4" borderId="25" xfId="0" applyNumberFormat="1" applyFont="1" applyFill="1" applyBorder="1" applyAlignment="1">
      <alignment horizontal="right" vertical="center" wrapText="1"/>
    </xf>
    <xf numFmtId="44" fontId="3" fillId="0" borderId="70" xfId="0" applyNumberFormat="1" applyFont="1" applyBorder="1" applyAlignment="1">
      <alignment horizontal="right" vertical="center" wrapText="1"/>
    </xf>
    <xf numFmtId="44" fontId="3" fillId="0" borderId="71" xfId="0" applyNumberFormat="1" applyFont="1" applyBorder="1" applyAlignment="1">
      <alignment horizontal="right" vertical="center" wrapText="1"/>
    </xf>
    <xf numFmtId="44" fontId="3" fillId="0" borderId="72" xfId="0" applyNumberFormat="1" applyFont="1" applyBorder="1" applyAlignment="1">
      <alignment horizontal="right" vertical="center" wrapText="1"/>
    </xf>
    <xf numFmtId="44" fontId="3" fillId="0" borderId="51" xfId="0" applyNumberFormat="1" applyFont="1" applyBorder="1" applyAlignment="1">
      <alignment horizontal="right" vertical="center" wrapText="1"/>
    </xf>
    <xf numFmtId="44" fontId="3" fillId="0" borderId="52" xfId="0" applyNumberFormat="1" applyFont="1" applyBorder="1" applyAlignment="1">
      <alignment horizontal="right" vertical="center" wrapText="1"/>
    </xf>
    <xf numFmtId="44" fontId="3" fillId="0" borderId="25" xfId="0" applyNumberFormat="1" applyFont="1" applyBorder="1" applyAlignment="1">
      <alignment horizontal="right" vertical="center" wrapText="1"/>
    </xf>
    <xf numFmtId="44" fontId="4" fillId="0" borderId="73" xfId="0" applyNumberFormat="1" applyFont="1" applyBorder="1" applyAlignment="1">
      <alignment horizontal="right" vertical="center" wrapText="1"/>
    </xf>
    <xf numFmtId="44" fontId="4" fillId="0" borderId="53" xfId="0" applyNumberFormat="1" applyFont="1" applyBorder="1" applyAlignment="1">
      <alignment horizontal="right" vertical="center" wrapText="1"/>
    </xf>
    <xf numFmtId="44" fontId="4" fillId="0" borderId="27" xfId="0" applyNumberFormat="1" applyFont="1" applyBorder="1" applyAlignment="1">
      <alignment horizontal="right" vertical="center" wrapText="1"/>
    </xf>
    <xf numFmtId="10" fontId="3" fillId="0" borderId="73" xfId="0" applyNumberFormat="1" applyFont="1" applyBorder="1" applyAlignment="1">
      <alignment horizontal="right" vertical="center" wrapText="1"/>
    </xf>
    <xf numFmtId="44" fontId="3" fillId="0" borderId="54" xfId="0" applyNumberFormat="1" applyFont="1" applyBorder="1" applyAlignment="1">
      <alignment horizontal="right" vertical="center" wrapText="1"/>
    </xf>
    <xf numFmtId="10" fontId="3" fillId="0" borderId="53" xfId="0" applyNumberFormat="1" applyFont="1" applyBorder="1" applyAlignment="1">
      <alignment horizontal="right" vertical="center" wrapText="1"/>
    </xf>
    <xf numFmtId="44" fontId="3" fillId="0" borderId="26" xfId="0" applyNumberFormat="1" applyFont="1" applyBorder="1" applyAlignment="1">
      <alignment horizontal="right" vertical="center" wrapText="1"/>
    </xf>
    <xf numFmtId="44" fontId="3" fillId="0" borderId="8" xfId="0" applyNumberFormat="1" applyFont="1" applyBorder="1" applyAlignment="1">
      <alignment horizontal="right" vertical="center" wrapText="1"/>
    </xf>
    <xf numFmtId="10" fontId="3" fillId="0" borderId="27" xfId="0" applyNumberFormat="1" applyFont="1" applyBorder="1" applyAlignment="1">
      <alignment horizontal="right" vertical="center" wrapText="1"/>
    </xf>
    <xf numFmtId="44" fontId="3" fillId="0" borderId="57" xfId="0" applyNumberFormat="1" applyFont="1" applyBorder="1" applyAlignment="1">
      <alignment horizontal="right" vertical="center" wrapText="1"/>
    </xf>
    <xf numFmtId="44" fontId="3" fillId="0" borderId="58" xfId="0" applyNumberFormat="1" applyFont="1" applyBorder="1" applyAlignment="1">
      <alignment horizontal="right" vertical="center" wrapText="1"/>
    </xf>
    <xf numFmtId="44" fontId="3" fillId="0" borderId="37" xfId="0" applyNumberFormat="1" applyFont="1" applyBorder="1" applyAlignment="1">
      <alignment horizontal="right" vertical="center" wrapText="1"/>
    </xf>
    <xf numFmtId="44" fontId="3" fillId="0" borderId="19" xfId="0" applyNumberFormat="1" applyFont="1" applyBorder="1" applyAlignment="1">
      <alignment horizontal="right" vertical="center" wrapText="1"/>
    </xf>
    <xf numFmtId="44" fontId="3" fillId="4" borderId="18" xfId="0" applyNumberFormat="1" applyFont="1" applyFill="1" applyBorder="1"/>
    <xf numFmtId="0" fontId="4" fillId="0" borderId="32"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3" fillId="0" borderId="31" xfId="0" applyFont="1" applyBorder="1" applyAlignment="1">
      <alignment horizontal="left" vertical="center"/>
    </xf>
    <xf numFmtId="0" fontId="3" fillId="0" borderId="33" xfId="0" applyFont="1" applyBorder="1" applyAlignment="1">
      <alignment horizontal="left" vertical="center"/>
    </xf>
    <xf numFmtId="0" fontId="3" fillId="0" borderId="14" xfId="0" applyFont="1" applyBorder="1" applyAlignment="1">
      <alignment horizontal="left" vertical="center"/>
    </xf>
    <xf numFmtId="0" fontId="3" fillId="0" borderId="10"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4" fillId="0" borderId="32" xfId="0" applyFont="1" applyBorder="1" applyAlignment="1">
      <alignment horizontal="left" vertical="center"/>
    </xf>
    <xf numFmtId="0" fontId="4" fillId="0" borderId="38" xfId="0" applyFont="1" applyBorder="1" applyAlignment="1">
      <alignment horizontal="left"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41" xfId="0" applyFont="1" applyBorder="1" applyAlignment="1">
      <alignment horizontal="left" vertical="center" wrapText="1"/>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44" fontId="3" fillId="3" borderId="4" xfId="0" applyNumberFormat="1" applyFont="1" applyFill="1" applyBorder="1" applyAlignment="1">
      <alignment horizontal="right" vertical="center" wrapText="1"/>
    </xf>
    <xf numFmtId="44" fontId="3" fillId="3" borderId="15" xfId="0" applyNumberFormat="1" applyFont="1" applyFill="1" applyBorder="1" applyAlignment="1">
      <alignment horizontal="right" vertical="center" wrapText="1"/>
    </xf>
    <xf numFmtId="44" fontId="3" fillId="3" borderId="44" xfId="0" applyNumberFormat="1" applyFont="1" applyFill="1" applyBorder="1" applyAlignment="1">
      <alignment horizontal="right" vertical="center" wrapText="1"/>
    </xf>
    <xf numFmtId="44" fontId="3" fillId="3" borderId="78" xfId="0" applyNumberFormat="1" applyFont="1" applyFill="1" applyBorder="1" applyAlignment="1">
      <alignment horizontal="right" vertical="center" wrapText="1"/>
    </xf>
    <xf numFmtId="44" fontId="4" fillId="0" borderId="28" xfId="0" applyNumberFormat="1" applyFont="1" applyBorder="1" applyAlignment="1">
      <alignment horizontal="right" vertical="center" wrapText="1"/>
    </xf>
    <xf numFmtId="44" fontId="4" fillId="0" borderId="30" xfId="0" applyNumberFormat="1" applyFont="1" applyBorder="1" applyAlignment="1">
      <alignment horizontal="right" vertical="center" wrapText="1"/>
    </xf>
    <xf numFmtId="44" fontId="3" fillId="3" borderId="43" xfId="0" applyNumberFormat="1" applyFont="1" applyFill="1" applyBorder="1" applyAlignment="1">
      <alignment horizontal="right" vertical="center" wrapText="1"/>
    </xf>
    <xf numFmtId="44" fontId="3" fillId="3" borderId="77" xfId="0" applyNumberFormat="1" applyFont="1" applyFill="1" applyBorder="1" applyAlignment="1">
      <alignment horizontal="right" vertical="center" wrapText="1"/>
    </xf>
    <xf numFmtId="0" fontId="4" fillId="0" borderId="4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7" xfId="0" applyFont="1" applyBorder="1" applyAlignment="1">
      <alignment horizontal="center" vertical="center" wrapText="1"/>
    </xf>
    <xf numFmtId="44" fontId="3" fillId="4" borderId="44" xfId="0" applyNumberFormat="1" applyFont="1" applyFill="1" applyBorder="1" applyAlignment="1">
      <alignment horizontal="right" vertical="center" wrapText="1"/>
    </xf>
    <xf numFmtId="44" fontId="3" fillId="4" borderId="78" xfId="0" applyNumberFormat="1" applyFont="1" applyFill="1" applyBorder="1" applyAlignment="1">
      <alignment horizontal="right" vertical="center" wrapText="1"/>
    </xf>
    <xf numFmtId="44" fontId="4" fillId="6" borderId="28" xfId="0" applyNumberFormat="1" applyFont="1" applyFill="1" applyBorder="1" applyAlignment="1">
      <alignment horizontal="right" vertical="center" wrapText="1"/>
    </xf>
    <xf numFmtId="44" fontId="4" fillId="6" borderId="30" xfId="0" applyNumberFormat="1" applyFont="1" applyFill="1" applyBorder="1" applyAlignment="1">
      <alignment horizontal="right" vertical="center" wrapText="1"/>
    </xf>
    <xf numFmtId="0" fontId="3" fillId="0" borderId="34" xfId="0" applyFont="1" applyBorder="1" applyAlignment="1">
      <alignment horizontal="center" vertical="center" wrapText="1"/>
    </xf>
    <xf numFmtId="0" fontId="3" fillId="0" borderId="45"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42" xfId="0" applyFont="1" applyBorder="1" applyAlignment="1">
      <alignment horizontal="center" vertical="center" wrapText="1"/>
    </xf>
    <xf numFmtId="0" fontId="3" fillId="3" borderId="0" xfId="0" applyFont="1" applyFill="1" applyAlignment="1">
      <alignment horizontal="center" vertical="center" wrapText="1"/>
    </xf>
    <xf numFmtId="0" fontId="5"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left" vertical="center" wrapText="1"/>
    </xf>
    <xf numFmtId="0" fontId="1"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right"/>
    </xf>
    <xf numFmtId="0" fontId="3" fillId="0" borderId="0" xfId="0" applyFont="1" applyAlignment="1">
      <alignment wrapText="1"/>
    </xf>
    <xf numFmtId="0" fontId="5" fillId="0" borderId="0" xfId="0" applyFont="1" applyAlignment="1">
      <alignment wrapText="1"/>
    </xf>
    <xf numFmtId="0" fontId="4" fillId="0" borderId="0" xfId="0" applyFont="1" applyAlignment="1">
      <alignment horizontal="left" vertical="center" wrapText="1"/>
    </xf>
    <xf numFmtId="0" fontId="4" fillId="0" borderId="6" xfId="0" applyFont="1" applyBorder="1" applyAlignment="1">
      <alignment horizontal="center" vertical="center" wrapText="1"/>
    </xf>
    <xf numFmtId="0" fontId="3" fillId="0" borderId="18" xfId="0" applyFont="1" applyBorder="1" applyAlignment="1">
      <alignment horizontal="left" vertical="center" wrapText="1"/>
    </xf>
    <xf numFmtId="0" fontId="4" fillId="0" borderId="18" xfId="0" applyFont="1" applyBorder="1" applyAlignment="1">
      <alignment horizontal="left" vertical="center" wrapText="1"/>
    </xf>
    <xf numFmtId="0" fontId="6" fillId="0" borderId="6" xfId="0" applyFont="1" applyBorder="1" applyAlignment="1">
      <alignment horizontal="center" vertical="center"/>
    </xf>
    <xf numFmtId="0" fontId="4" fillId="0" borderId="6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44" fontId="3" fillId="6" borderId="4" xfId="0" applyNumberFormat="1" applyFont="1" applyFill="1" applyBorder="1" applyAlignment="1">
      <alignment horizontal="right" vertical="center" wrapText="1"/>
    </xf>
    <xf numFmtId="44" fontId="3" fillId="6" borderId="15" xfId="0" applyNumberFormat="1" applyFont="1" applyFill="1" applyBorder="1" applyAlignment="1">
      <alignment horizontal="right" vertical="center" wrapText="1"/>
    </xf>
    <xf numFmtId="44" fontId="3" fillId="0" borderId="44" xfId="0" applyNumberFormat="1" applyFont="1" applyBorder="1" applyAlignment="1">
      <alignment horizontal="right" vertical="center" wrapText="1"/>
    </xf>
    <xf numFmtId="44" fontId="3" fillId="0" borderId="78" xfId="0" applyNumberFormat="1" applyFont="1" applyBorder="1" applyAlignment="1">
      <alignment horizontal="right" vertical="center" wrapText="1"/>
    </xf>
    <xf numFmtId="10" fontId="4" fillId="0" borderId="28" xfId="0" applyNumberFormat="1" applyFont="1" applyBorder="1" applyAlignment="1">
      <alignment horizontal="right" vertical="center" wrapText="1"/>
    </xf>
    <xf numFmtId="10" fontId="4" fillId="0" borderId="30" xfId="0" applyNumberFormat="1" applyFont="1" applyBorder="1" applyAlignment="1">
      <alignment horizontal="right" vertical="center" wrapText="1"/>
    </xf>
    <xf numFmtId="0" fontId="3" fillId="0" borderId="0" xfId="0" applyFont="1" applyAlignment="1">
      <alignment horizontal="left" vertical="center"/>
    </xf>
    <xf numFmtId="44" fontId="3" fillId="0" borderId="43" xfId="0" applyNumberFormat="1" applyFont="1" applyBorder="1" applyAlignment="1">
      <alignment horizontal="right" vertical="center" wrapText="1"/>
    </xf>
    <xf numFmtId="44" fontId="3" fillId="0" borderId="77" xfId="0" applyNumberFormat="1" applyFont="1" applyBorder="1" applyAlignment="1">
      <alignment horizontal="right" vertical="center" wrapText="1"/>
    </xf>
    <xf numFmtId="44" fontId="3" fillId="0" borderId="4" xfId="0" applyNumberFormat="1" applyFont="1" applyBorder="1" applyAlignment="1">
      <alignment horizontal="right" vertical="center" wrapText="1"/>
    </xf>
    <xf numFmtId="44" fontId="3" fillId="0" borderId="15" xfId="0" applyNumberFormat="1" applyFont="1" applyBorder="1" applyAlignment="1">
      <alignment horizontal="right" vertical="center" wrapText="1"/>
    </xf>
    <xf numFmtId="44" fontId="3" fillId="4" borderId="43" xfId="0" applyNumberFormat="1" applyFont="1" applyFill="1" applyBorder="1" applyAlignment="1">
      <alignment horizontal="right" vertical="center" wrapText="1"/>
    </xf>
    <xf numFmtId="44" fontId="3" fillId="4" borderId="77" xfId="0" applyNumberFormat="1" applyFont="1" applyFill="1" applyBorder="1" applyAlignment="1">
      <alignment horizontal="right" vertical="center" wrapText="1"/>
    </xf>
    <xf numFmtId="44" fontId="3" fillId="4" borderId="4" xfId="0" applyNumberFormat="1" applyFont="1" applyFill="1" applyBorder="1" applyAlignment="1">
      <alignment horizontal="right" vertical="center" wrapText="1"/>
    </xf>
    <xf numFmtId="44" fontId="3" fillId="4" borderId="15" xfId="0" applyNumberFormat="1" applyFont="1" applyFill="1" applyBorder="1" applyAlignment="1">
      <alignment horizontal="right" vertical="center" wrapText="1"/>
    </xf>
    <xf numFmtId="0" fontId="5" fillId="0" borderId="0" xfId="0" applyFont="1" applyAlignment="1"/>
  </cellXfs>
  <cellStyles count="1">
    <cellStyle name="Standard" xfId="0" builtinId="0"/>
  </cellStyles>
  <dxfs count="0"/>
  <tableStyles count="0" defaultTableStyle="TableStyleMedium2" defaultPivotStyle="PivotStyleLight16"/>
  <colors>
    <mruColors>
      <color rgb="FFFDF02A"/>
      <color rgb="FFBCBCBC"/>
      <color rgb="FF233B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12</xdr:col>
      <xdr:colOff>2359</xdr:colOff>
      <xdr:row>7</xdr:row>
      <xdr:rowOff>128836</xdr:rowOff>
    </xdr:to>
    <xdr:pic>
      <xdr:nvPicPr>
        <xdr:cNvPr id="2" name="Grafik 1">
          <a:extLst>
            <a:ext uri="{FF2B5EF4-FFF2-40B4-BE49-F238E27FC236}">
              <a16:creationId xmlns:a16="http://schemas.microsoft.com/office/drawing/2014/main" id="{46A1F6C8-3811-4588-9BB9-66C803A1BF14}"/>
            </a:ext>
          </a:extLst>
        </xdr:cNvPr>
        <xdr:cNvPicPr>
          <a:picLocks/>
        </xdr:cNvPicPr>
      </xdr:nvPicPr>
      <xdr:blipFill>
        <a:blip xmlns:r="http://schemas.openxmlformats.org/officeDocument/2006/relationships" r:embed="rId1"/>
        <a:stretch>
          <a:fillRect/>
        </a:stretch>
      </xdr:blipFill>
      <xdr:spPr>
        <a:xfrm>
          <a:off x="0" y="1"/>
          <a:ext cx="9163439" cy="14643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8</xdr:row>
      <xdr:rowOff>9525</xdr:rowOff>
    </xdr:to>
    <xdr:pic>
      <xdr:nvPicPr>
        <xdr:cNvPr id="2" name="Grafik 1">
          <a:extLst>
            <a:ext uri="{FF2B5EF4-FFF2-40B4-BE49-F238E27FC236}">
              <a16:creationId xmlns:a16="http://schemas.microsoft.com/office/drawing/2014/main" id="{44513181-92A1-4FAA-B6FD-7EBE178557E5}"/>
            </a:ext>
          </a:extLst>
        </xdr:cNvPr>
        <xdr:cNvPicPr>
          <a:picLocks/>
        </xdr:cNvPicPr>
      </xdr:nvPicPr>
      <xdr:blipFill>
        <a:blip xmlns:r="http://schemas.openxmlformats.org/officeDocument/2006/relationships" r:embed="rId1"/>
        <a:stretch>
          <a:fillRect/>
        </a:stretch>
      </xdr:blipFill>
      <xdr:spPr>
        <a:xfrm>
          <a:off x="0" y="0"/>
          <a:ext cx="8961120" cy="14554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elina de Buhr" id="{45FE22A8-FA5B-45B9-8574-199CF6503436}" userId="642db405f922989d"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23" dT="2021-01-11T02:46:29.12" personId="{45FE22A8-FA5B-45B9-8574-199CF6503436}" id="{B22FC780-A541-4CE4-9584-6D6A0615315C}">
    <text>Summe der Hilfsstoffe (N23) / Summe aller Verteilungsschlüssel (SUMME(C22:J22)) * Verteilungsschlüssel I für Hilfsstoffe (C22)
Die Summe der Hilfsstoffe sowie die Summe aller Verteilungssschlüssel mithilfe der Taste F4 versetzen</text>
  </threadedComment>
  <threadedComment ref="P29" dT="2021-01-11T02:35:09.41" personId="{45FE22A8-FA5B-45B9-8574-199CF6503436}" id="{3E98868B-7D01-4ABC-B8CE-6873BCD9EE74}">
    <text>Anwendung der Formel
=SUMME(P23:P28)</text>
  </threadedComment>
  <threadedComment ref="N32" dT="2021-01-11T02:40:55.51" personId="{45FE22A8-FA5B-45B9-8574-199CF6503436}" id="{FBD84ABA-7A86-4D69-A63B-60E3438CB2EA}">
    <text>HINWEIS:
Die hier angefallenen Kosten (1000€) durch die Umlage Heizung müssen zu den Primären Gemeinkosten der Fertigungshilfsstelle addiert werden, bevor diese Kostenstelle verteilt wird.</text>
  </threadedComment>
  <threadedComment ref="S38" dT="2021-01-11T02:48:03.04" personId="{45FE22A8-FA5B-45B9-8574-199CF6503436}" id="{1A854257-D936-467E-B711-B319FC93368A}">
    <text>Gesamtkosten der Endkostenstelle / Zuschlagsgrundlage</text>
  </threadedComment>
</ThreadedComments>
</file>

<file path=xl/threadedComments/threadedComment2.xml><?xml version="1.0" encoding="utf-8"?>
<ThreadedComments xmlns="http://schemas.microsoft.com/office/spreadsheetml/2018/threadedcomments" xmlns:x="http://schemas.openxmlformats.org/spreadsheetml/2006/main">
  <threadedComment ref="P23" dT="2021-01-11T02:46:29.12" personId="{45FE22A8-FA5B-45B9-8574-199CF6503436}" id="{1EB9F70E-51D8-4DC4-BBDE-523EB4BACE2C}">
    <text>Summe der Hilfsstoffe (N23) / Summe aller Verteilungsschlüssel (SUMME(C22:J22)) * Verteilungsschlüssel I für Hilfsstoffe (C22)
Die Summe der Hilfsstoffe sowie die Summe aller Verteilungssschlüssel mithilfe der Taste F4 versetzen</text>
  </threadedComment>
  <threadedComment ref="P29" dT="2021-01-11T02:35:09.41" personId="{45FE22A8-FA5B-45B9-8574-199CF6503436}" id="{A08CE014-6E05-4BAE-9086-0742E244FA13}">
    <text>Anwendung der Formel
=SUMME(P23:P28)</text>
  </threadedComment>
  <threadedComment ref="N32" dT="2021-01-11T02:40:55.51" personId="{45FE22A8-FA5B-45B9-8574-199CF6503436}" id="{D772AC21-B410-49DB-85B3-DA2C61395812}">
    <text>HINWEIS:
Die hier angefallenen Kosten (1000€) durch die Umlage Heizung müssen zu den Primären Gemeinkosten der Fertigungshilfsstelle addiert werden, bevor diese Kostenstelle verteilt wird.</text>
  </threadedComment>
  <threadedComment ref="S38" dT="2021-01-11T02:48:03.04" personId="{45FE22A8-FA5B-45B9-8574-199CF6503436}" id="{A1C4F1DD-9FD3-4C94-BB36-786176935A12}">
    <text>Gesamtkosten der Endkostenstelle / Zuschlagsgrundlage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517DE-84F3-4510-9D29-DE501E7DA3F7}">
  <dimension ref="A4:DF71"/>
  <sheetViews>
    <sheetView showGridLines="0" topLeftCell="F19" zoomScale="90" zoomScaleNormal="90" workbookViewId="0">
      <selection activeCell="U16" sqref="U16"/>
    </sheetView>
  </sheetViews>
  <sheetFormatPr defaultColWidth="10.85546875" defaultRowHeight="13.9"/>
  <cols>
    <col min="1" max="4" width="10.85546875" style="4"/>
    <col min="5" max="5" width="10.85546875" style="4" customWidth="1"/>
    <col min="6" max="10" width="10.85546875" style="4"/>
    <col min="11" max="12" width="10.85546875" style="4" customWidth="1"/>
    <col min="13" max="13" width="17" style="4" customWidth="1"/>
    <col min="14" max="14" width="10.85546875" style="4" customWidth="1"/>
    <col min="15" max="15" width="7.5703125" style="4" customWidth="1"/>
    <col min="16" max="17" width="15.85546875" style="4" customWidth="1"/>
    <col min="18" max="18" width="23.140625" style="4" bestFit="1" customWidth="1"/>
    <col min="19" max="19" width="18.85546875" style="4" customWidth="1"/>
    <col min="20" max="20" width="19.140625" style="4" customWidth="1"/>
    <col min="21" max="21" width="20.5703125" style="4" customWidth="1"/>
    <col min="22" max="23" width="20.140625" style="4" customWidth="1"/>
    <col min="24" max="16384" width="10.85546875" style="4"/>
  </cols>
  <sheetData>
    <row r="4" spans="1:110" ht="15" customHeight="1"/>
    <row r="5" spans="1:110" ht="15" customHeight="1"/>
    <row r="6" spans="1:110" ht="15" customHeight="1"/>
    <row r="9" spans="1:110" ht="15">
      <c r="A9" s="179" t="s">
        <v>0</v>
      </c>
      <c r="B9" s="179"/>
      <c r="C9" s="179"/>
      <c r="D9" s="180"/>
      <c r="E9" s="180"/>
      <c r="F9" s="180"/>
      <c r="G9" s="181" t="s">
        <v>1</v>
      </c>
      <c r="H9" s="181"/>
      <c r="I9" s="181"/>
      <c r="J9" s="180"/>
      <c r="K9" s="180"/>
      <c r="L9" s="180"/>
    </row>
    <row r="10" spans="1:110" ht="15.6" customHeight="1">
      <c r="A10" s="187" t="s">
        <v>2</v>
      </c>
      <c r="B10" s="187"/>
      <c r="C10" s="187"/>
      <c r="D10" s="188"/>
      <c r="E10" s="188"/>
      <c r="F10" s="188"/>
      <c r="G10" s="186" t="s">
        <v>3</v>
      </c>
      <c r="H10" s="186"/>
      <c r="I10" s="186"/>
      <c r="J10" s="186"/>
      <c r="K10" s="186"/>
      <c r="L10" s="186"/>
    </row>
    <row r="11" spans="1:110" ht="14.45" customHeight="1">
      <c r="A11" s="218"/>
      <c r="B11" s="218"/>
      <c r="C11" s="218"/>
      <c r="D11" s="218"/>
      <c r="E11" s="218"/>
      <c r="F11" s="218"/>
      <c r="G11" s="218"/>
      <c r="H11" s="218"/>
      <c r="I11" s="218"/>
      <c r="J11" s="218"/>
      <c r="K11" s="218"/>
      <c r="L11" s="218"/>
    </row>
    <row r="12" spans="1:110" ht="24.95" customHeight="1">
      <c r="A12" s="183" t="s">
        <v>4</v>
      </c>
      <c r="B12" s="184"/>
      <c r="C12" s="184"/>
      <c r="D12" s="184"/>
      <c r="E12" s="184"/>
      <c r="F12" s="184"/>
      <c r="G12" s="185"/>
      <c r="H12" s="185"/>
      <c r="I12" s="185"/>
      <c r="J12" s="185"/>
      <c r="K12" s="185"/>
      <c r="L12" s="185"/>
    </row>
    <row r="13" spans="1:110" ht="14.45" customHeight="1">
      <c r="A13" s="1"/>
      <c r="B13" s="1"/>
      <c r="C13" s="1"/>
      <c r="D13" s="1"/>
      <c r="E13" s="1"/>
      <c r="F13" s="1"/>
      <c r="G13" s="1"/>
      <c r="H13" s="1"/>
      <c r="I13" s="1"/>
      <c r="J13" s="1"/>
      <c r="K13" s="1"/>
      <c r="L13" s="1"/>
      <c r="M13" s="1"/>
      <c r="N13" s="1"/>
      <c r="Z13" s="1"/>
      <c r="AA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row>
    <row r="14" spans="1:110" ht="54.6" customHeight="1">
      <c r="A14" s="182" t="s">
        <v>5</v>
      </c>
      <c r="B14" s="182"/>
      <c r="C14" s="182"/>
      <c r="D14" s="182"/>
      <c r="E14" s="182"/>
      <c r="F14" s="182"/>
      <c r="G14" s="182"/>
      <c r="H14" s="182"/>
      <c r="I14" s="182"/>
      <c r="J14" s="182"/>
      <c r="K14" s="182"/>
      <c r="L14" s="182"/>
      <c r="M14" s="1"/>
      <c r="N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row>
    <row r="15" spans="1:110" ht="21" customHeight="1">
      <c r="A15" s="182" t="s">
        <v>6</v>
      </c>
      <c r="B15" s="182"/>
      <c r="C15" s="182"/>
      <c r="D15" s="182"/>
      <c r="E15" s="182"/>
      <c r="F15" s="182"/>
      <c r="G15" s="182"/>
      <c r="H15" s="182"/>
      <c r="I15" s="182"/>
      <c r="J15" s="182"/>
      <c r="K15" s="182"/>
      <c r="L15" s="182"/>
      <c r="M15" s="1"/>
      <c r="N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row>
    <row r="16" spans="1:110" s="5" customFormat="1" ht="26.45" customHeight="1">
      <c r="A16" s="189" t="s">
        <v>7</v>
      </c>
      <c r="B16" s="182"/>
      <c r="C16" s="182"/>
      <c r="D16" s="182"/>
      <c r="E16" s="182"/>
      <c r="F16" s="182"/>
      <c r="G16" s="182"/>
      <c r="H16" s="182"/>
      <c r="I16" s="182"/>
      <c r="J16" s="182"/>
      <c r="K16" s="182"/>
      <c r="L16" s="182"/>
      <c r="M16" s="2"/>
      <c r="N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row>
    <row r="17" spans="1:110" ht="46.5" customHeight="1">
      <c r="A17" s="182" t="s">
        <v>8</v>
      </c>
      <c r="B17" s="182"/>
      <c r="C17" s="182"/>
      <c r="D17" s="182"/>
      <c r="E17" s="182"/>
      <c r="F17" s="182"/>
      <c r="G17" s="182"/>
      <c r="H17" s="182"/>
      <c r="I17" s="182"/>
      <c r="J17" s="182"/>
      <c r="K17" s="182"/>
      <c r="L17" s="182"/>
      <c r="M17" s="1"/>
      <c r="N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row>
    <row r="18" spans="1:110" ht="27" customHeight="1">
      <c r="A18" s="182" t="s">
        <v>9</v>
      </c>
      <c r="B18" s="182"/>
      <c r="C18" s="182"/>
      <c r="D18" s="182"/>
      <c r="E18" s="182"/>
      <c r="F18" s="182"/>
      <c r="G18" s="182"/>
      <c r="H18" s="182"/>
      <c r="I18" s="182"/>
      <c r="J18" s="182"/>
      <c r="K18" s="182"/>
      <c r="L18" s="182"/>
      <c r="M18" s="1"/>
      <c r="N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row>
    <row r="19" spans="1:110" ht="29.1" customHeight="1" thickBot="1">
      <c r="A19" s="3"/>
      <c r="B19" s="3"/>
      <c r="C19" s="3"/>
      <c r="D19" s="3"/>
      <c r="E19" s="3"/>
      <c r="F19" s="3"/>
      <c r="G19" s="3"/>
      <c r="H19" s="3"/>
      <c r="I19" s="3"/>
      <c r="J19" s="3"/>
      <c r="K19" s="3"/>
      <c r="L19" s="3"/>
      <c r="M19" s="1"/>
      <c r="N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row>
    <row r="20" spans="1:110" ht="15.95" customHeight="1" thickTop="1" thickBot="1">
      <c r="A20" s="190" t="s">
        <v>10</v>
      </c>
      <c r="B20" s="190"/>
      <c r="C20" s="193" t="s">
        <v>11</v>
      </c>
      <c r="D20" s="193"/>
      <c r="E20" s="193"/>
      <c r="F20" s="193"/>
      <c r="G20" s="193"/>
      <c r="H20" s="193"/>
      <c r="I20" s="193"/>
      <c r="J20" s="193"/>
      <c r="K20" s="1"/>
      <c r="L20" s="200" t="s">
        <v>10</v>
      </c>
      <c r="M20" s="155"/>
      <c r="N20" s="194" t="s">
        <v>12</v>
      </c>
      <c r="O20" s="195"/>
      <c r="P20" s="154" t="s">
        <v>13</v>
      </c>
      <c r="Q20" s="155"/>
      <c r="R20" s="155" t="s">
        <v>14</v>
      </c>
      <c r="S20" s="156"/>
      <c r="T20" s="157"/>
      <c r="U20" s="40" t="s">
        <v>15</v>
      </c>
      <c r="V20" s="40" t="s">
        <v>16</v>
      </c>
      <c r="W20" s="40" t="s">
        <v>17</v>
      </c>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row>
    <row r="21" spans="1:110" ht="15.95" customHeight="1" thickTop="1" thickBot="1">
      <c r="A21" s="190"/>
      <c r="B21" s="190"/>
      <c r="C21" s="7" t="s">
        <v>18</v>
      </c>
      <c r="D21" s="7" t="s">
        <v>19</v>
      </c>
      <c r="E21" s="7" t="s">
        <v>20</v>
      </c>
      <c r="F21" s="7" t="s">
        <v>21</v>
      </c>
      <c r="G21" s="7" t="s">
        <v>22</v>
      </c>
      <c r="H21" s="7" t="s">
        <v>23</v>
      </c>
      <c r="I21" s="8" t="s">
        <v>24</v>
      </c>
      <c r="J21" s="8" t="s">
        <v>25</v>
      </c>
      <c r="K21" s="1"/>
      <c r="L21" s="201"/>
      <c r="M21" s="202"/>
      <c r="N21" s="196"/>
      <c r="O21" s="197"/>
      <c r="P21" s="50" t="s">
        <v>18</v>
      </c>
      <c r="Q21" s="50" t="s">
        <v>19</v>
      </c>
      <c r="R21" s="9" t="s">
        <v>20</v>
      </c>
      <c r="S21" s="11" t="s">
        <v>21</v>
      </c>
      <c r="T21" s="65" t="s">
        <v>22</v>
      </c>
      <c r="U21" s="168" t="s">
        <v>23</v>
      </c>
      <c r="V21" s="168" t="s">
        <v>24</v>
      </c>
      <c r="W21" s="168" t="s">
        <v>25</v>
      </c>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row>
    <row r="22" spans="1:110" ht="18" customHeight="1" thickTop="1" thickBot="1">
      <c r="A22" s="191" t="s">
        <v>26</v>
      </c>
      <c r="B22" s="192"/>
      <c r="C22" s="26">
        <v>0</v>
      </c>
      <c r="D22" s="27">
        <v>1</v>
      </c>
      <c r="E22" s="27">
        <v>0</v>
      </c>
      <c r="F22" s="27">
        <v>3</v>
      </c>
      <c r="G22" s="27">
        <v>2</v>
      </c>
      <c r="H22" s="27">
        <v>0</v>
      </c>
      <c r="I22" s="28">
        <v>2</v>
      </c>
      <c r="J22" s="29">
        <v>0</v>
      </c>
      <c r="K22" s="6"/>
      <c r="L22" s="201"/>
      <c r="M22" s="202"/>
      <c r="N22" s="198"/>
      <c r="O22" s="199"/>
      <c r="P22" s="50" t="s">
        <v>27</v>
      </c>
      <c r="Q22" s="50" t="s">
        <v>28</v>
      </c>
      <c r="R22" s="9" t="s">
        <v>29</v>
      </c>
      <c r="S22" s="12" t="s">
        <v>30</v>
      </c>
      <c r="T22" s="66" t="s">
        <v>31</v>
      </c>
      <c r="U22" s="168"/>
      <c r="V22" s="168"/>
      <c r="W22" s="168"/>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row>
    <row r="23" spans="1:110" ht="18" customHeight="1">
      <c r="A23" s="151" t="s">
        <v>32</v>
      </c>
      <c r="B23" s="151"/>
      <c r="C23" s="18">
        <v>1</v>
      </c>
      <c r="D23" s="19">
        <v>3</v>
      </c>
      <c r="E23" s="19">
        <v>8</v>
      </c>
      <c r="F23" s="19">
        <v>7</v>
      </c>
      <c r="G23" s="19">
        <v>4</v>
      </c>
      <c r="H23" s="19">
        <v>6</v>
      </c>
      <c r="I23" s="20">
        <v>2</v>
      </c>
      <c r="J23" s="21">
        <v>1</v>
      </c>
      <c r="L23" s="169" t="s">
        <v>26</v>
      </c>
      <c r="M23" s="170"/>
      <c r="N23" s="166">
        <v>120000</v>
      </c>
      <c r="O23" s="167"/>
      <c r="P23" s="90">
        <f>$N$23/SUM($C$22:$J$22)*C22</f>
        <v>0</v>
      </c>
      <c r="Q23" s="91">
        <f t="shared" ref="Q23:W23" si="0">$N$23/SUM($C$22:$J$22)*D22</f>
        <v>15000</v>
      </c>
      <c r="R23" s="92">
        <f t="shared" si="0"/>
        <v>0</v>
      </c>
      <c r="S23" s="80">
        <f t="shared" si="0"/>
        <v>45000</v>
      </c>
      <c r="T23" s="81">
        <f t="shared" si="0"/>
        <v>30000</v>
      </c>
      <c r="U23" s="82">
        <f t="shared" si="0"/>
        <v>0</v>
      </c>
      <c r="V23" s="82">
        <f t="shared" si="0"/>
        <v>30000</v>
      </c>
      <c r="W23" s="82">
        <f t="shared" si="0"/>
        <v>0</v>
      </c>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row>
    <row r="24" spans="1:110" s="5" customFormat="1" ht="18" customHeight="1">
      <c r="A24" s="151" t="s">
        <v>33</v>
      </c>
      <c r="B24" s="151"/>
      <c r="C24" s="18">
        <v>0</v>
      </c>
      <c r="D24" s="19">
        <v>0</v>
      </c>
      <c r="E24" s="19">
        <v>0</v>
      </c>
      <c r="F24" s="19">
        <v>0</v>
      </c>
      <c r="G24" s="19">
        <v>0</v>
      </c>
      <c r="H24" s="19">
        <v>8</v>
      </c>
      <c r="I24" s="20">
        <v>25</v>
      </c>
      <c r="J24" s="21">
        <v>7</v>
      </c>
      <c r="L24" s="158" t="s">
        <v>32</v>
      </c>
      <c r="M24" s="159"/>
      <c r="N24" s="160">
        <v>640000</v>
      </c>
      <c r="O24" s="161"/>
      <c r="P24" s="93">
        <f>$N$24/SUM($C$23:$J$23)*C23</f>
        <v>20000</v>
      </c>
      <c r="Q24" s="94">
        <f t="shared" ref="Q24:W24" si="1">$N$24/SUM($C$23:$J$23)*D23</f>
        <v>60000</v>
      </c>
      <c r="R24" s="83">
        <f t="shared" si="1"/>
        <v>160000</v>
      </c>
      <c r="S24" s="84">
        <f t="shared" si="1"/>
        <v>140000</v>
      </c>
      <c r="T24" s="85">
        <f t="shared" si="1"/>
        <v>80000</v>
      </c>
      <c r="U24" s="86">
        <f t="shared" si="1"/>
        <v>120000</v>
      </c>
      <c r="V24" s="86">
        <f t="shared" si="1"/>
        <v>40000</v>
      </c>
      <c r="W24" s="86">
        <f t="shared" si="1"/>
        <v>20000</v>
      </c>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row>
    <row r="25" spans="1:110" ht="18" customHeight="1">
      <c r="A25" s="151" t="s">
        <v>34</v>
      </c>
      <c r="B25" s="151"/>
      <c r="C25" s="18">
        <v>2</v>
      </c>
      <c r="D25" s="19">
        <v>4</v>
      </c>
      <c r="E25" s="19">
        <v>2</v>
      </c>
      <c r="F25" s="19">
        <v>4</v>
      </c>
      <c r="G25" s="19">
        <v>2</v>
      </c>
      <c r="H25" s="19">
        <v>10</v>
      </c>
      <c r="I25" s="20">
        <v>3</v>
      </c>
      <c r="J25" s="21">
        <v>3</v>
      </c>
      <c r="L25" s="158" t="s">
        <v>33</v>
      </c>
      <c r="M25" s="159"/>
      <c r="N25" s="160">
        <v>40000</v>
      </c>
      <c r="O25" s="161"/>
      <c r="P25" s="71">
        <f>$N$25/SUM($C$24:$J$24)*C24</f>
        <v>0</v>
      </c>
      <c r="Q25" s="43">
        <f t="shared" ref="Q25:T25" si="2">$N$25/SUM($C$24:$J$24)*D24</f>
        <v>0</v>
      </c>
      <c r="R25" s="30">
        <f t="shared" si="2"/>
        <v>0</v>
      </c>
      <c r="S25" s="51">
        <f t="shared" si="2"/>
        <v>0</v>
      </c>
      <c r="T25" s="53">
        <f t="shared" si="2"/>
        <v>0</v>
      </c>
      <c r="U25" s="31">
        <f t="shared" ref="U25" si="3">$N$25/SUM($C$24:$J$24)*H24</f>
        <v>8000</v>
      </c>
      <c r="V25" s="31">
        <f t="shared" ref="V25" si="4">$N$25/SUM($C$24:$J$24)*I24</f>
        <v>25000</v>
      </c>
      <c r="W25" s="31">
        <f t="shared" ref="W25" si="5">$N$25/SUM($C$24:$J$24)*J24</f>
        <v>7000</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row>
    <row r="26" spans="1:110" ht="18" customHeight="1">
      <c r="A26" s="151" t="s">
        <v>35</v>
      </c>
      <c r="B26" s="151"/>
      <c r="C26" s="18">
        <v>1</v>
      </c>
      <c r="D26" s="19">
        <v>2</v>
      </c>
      <c r="E26" s="19">
        <v>5</v>
      </c>
      <c r="F26" s="19">
        <v>7</v>
      </c>
      <c r="G26" s="19">
        <v>6</v>
      </c>
      <c r="H26" s="19">
        <v>1</v>
      </c>
      <c r="I26" s="20">
        <v>2</v>
      </c>
      <c r="J26" s="21">
        <v>1</v>
      </c>
      <c r="L26" s="158" t="s">
        <v>34</v>
      </c>
      <c r="M26" s="159"/>
      <c r="N26" s="160">
        <v>60000</v>
      </c>
      <c r="O26" s="161"/>
      <c r="P26" s="71">
        <f>$N$26/SUM($C$25:$J$25)*C25</f>
        <v>4000</v>
      </c>
      <c r="Q26" s="43">
        <f t="shared" ref="Q26:W26" si="6">$N$26/SUM($C$25:$J$25)*D25</f>
        <v>8000</v>
      </c>
      <c r="R26" s="30">
        <f t="shared" si="6"/>
        <v>4000</v>
      </c>
      <c r="S26" s="51">
        <f t="shared" si="6"/>
        <v>8000</v>
      </c>
      <c r="T26" s="53">
        <f t="shared" si="6"/>
        <v>4000</v>
      </c>
      <c r="U26" s="31">
        <f t="shared" si="6"/>
        <v>20000</v>
      </c>
      <c r="V26" s="31">
        <f t="shared" si="6"/>
        <v>6000</v>
      </c>
      <c r="W26" s="31">
        <f t="shared" si="6"/>
        <v>6000</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row>
    <row r="27" spans="1:110" ht="18" customHeight="1">
      <c r="A27" s="151" t="s">
        <v>36</v>
      </c>
      <c r="B27" s="151"/>
      <c r="C27" s="18">
        <v>4</v>
      </c>
      <c r="D27" s="19">
        <v>2</v>
      </c>
      <c r="E27" s="19">
        <v>7</v>
      </c>
      <c r="F27" s="19">
        <v>2</v>
      </c>
      <c r="G27" s="19">
        <v>1</v>
      </c>
      <c r="H27" s="19">
        <v>1</v>
      </c>
      <c r="I27" s="20">
        <v>1</v>
      </c>
      <c r="J27" s="21">
        <v>2</v>
      </c>
      <c r="L27" s="158" t="s">
        <v>35</v>
      </c>
      <c r="M27" s="159"/>
      <c r="N27" s="160">
        <v>250000</v>
      </c>
      <c r="O27" s="161"/>
      <c r="P27" s="71">
        <f>$N$27/SUM($C$26:$J$26)*C26</f>
        <v>10000</v>
      </c>
      <c r="Q27" s="43">
        <f t="shared" ref="Q27:W27" si="7">$N$27/SUM($C$26:$J$26)*D26</f>
        <v>20000</v>
      </c>
      <c r="R27" s="30">
        <f t="shared" si="7"/>
        <v>50000</v>
      </c>
      <c r="S27" s="51">
        <f t="shared" si="7"/>
        <v>70000</v>
      </c>
      <c r="T27" s="53">
        <f t="shared" si="7"/>
        <v>60000</v>
      </c>
      <c r="U27" s="31">
        <f t="shared" si="7"/>
        <v>10000</v>
      </c>
      <c r="V27" s="31">
        <f t="shared" si="7"/>
        <v>20000</v>
      </c>
      <c r="W27" s="31">
        <f t="shared" si="7"/>
        <v>10000</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row>
    <row r="28" spans="1:110" ht="18" customHeight="1" thickBot="1">
      <c r="A28" s="151" t="s">
        <v>27</v>
      </c>
      <c r="B28" s="151"/>
      <c r="C28" s="15"/>
      <c r="D28" s="19">
        <v>0</v>
      </c>
      <c r="E28" s="19">
        <v>10</v>
      </c>
      <c r="F28" s="19">
        <v>250</v>
      </c>
      <c r="G28" s="19">
        <v>250</v>
      </c>
      <c r="H28" s="19">
        <v>0</v>
      </c>
      <c r="I28" s="20">
        <v>130</v>
      </c>
      <c r="J28" s="21">
        <v>20</v>
      </c>
      <c r="L28" s="175" t="s">
        <v>36</v>
      </c>
      <c r="M28" s="176"/>
      <c r="N28" s="162">
        <v>160000</v>
      </c>
      <c r="O28" s="163"/>
      <c r="P28" s="95">
        <f>$N$28/SUM($C$27:$J$27)*C27</f>
        <v>32000</v>
      </c>
      <c r="Q28" s="96">
        <f t="shared" ref="Q28:W28" si="8">$N$28/SUM($C$27:$J$27)*D27</f>
        <v>16000</v>
      </c>
      <c r="R28" s="97">
        <f t="shared" si="8"/>
        <v>56000</v>
      </c>
      <c r="S28" s="55">
        <f t="shared" si="8"/>
        <v>16000</v>
      </c>
      <c r="T28" s="56">
        <f t="shared" si="8"/>
        <v>8000</v>
      </c>
      <c r="U28" s="41">
        <f t="shared" si="8"/>
        <v>8000</v>
      </c>
      <c r="V28" s="41">
        <f t="shared" si="8"/>
        <v>8000</v>
      </c>
      <c r="W28" s="41">
        <f t="shared" si="8"/>
        <v>16000</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row>
    <row r="29" spans="1:110" ht="18" customHeight="1" thickTop="1" thickBot="1">
      <c r="A29" s="151" t="s">
        <v>28</v>
      </c>
      <c r="B29" s="151"/>
      <c r="C29" s="15"/>
      <c r="D29" s="99"/>
      <c r="E29" s="19">
        <v>0</v>
      </c>
      <c r="F29" s="98">
        <v>1</v>
      </c>
      <c r="G29" s="19">
        <v>1</v>
      </c>
      <c r="H29" s="19">
        <v>0</v>
      </c>
      <c r="I29" s="20">
        <v>0</v>
      </c>
      <c r="J29" s="21">
        <v>0</v>
      </c>
      <c r="L29" s="177" t="s">
        <v>37</v>
      </c>
      <c r="M29" s="178"/>
      <c r="N29" s="164"/>
      <c r="O29" s="165"/>
      <c r="P29" s="72">
        <f>SUM(P23:P28)</f>
        <v>66000</v>
      </c>
      <c r="Q29" s="44">
        <f t="shared" ref="Q29:W29" si="9">SUM(Q23:Q28)</f>
        <v>119000</v>
      </c>
      <c r="R29" s="32">
        <f t="shared" si="9"/>
        <v>270000</v>
      </c>
      <c r="S29" s="63">
        <f t="shared" si="9"/>
        <v>279000</v>
      </c>
      <c r="T29" s="64">
        <f t="shared" si="9"/>
        <v>182000</v>
      </c>
      <c r="U29" s="33">
        <f t="shared" si="9"/>
        <v>166000</v>
      </c>
      <c r="V29" s="33">
        <f t="shared" si="9"/>
        <v>129000</v>
      </c>
      <c r="W29" s="33">
        <f t="shared" si="9"/>
        <v>59000</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row>
    <row r="30" spans="1:110" ht="18" customHeight="1" thickTop="1" thickBot="1">
      <c r="A30" s="152" t="s">
        <v>38</v>
      </c>
      <c r="B30" s="153"/>
      <c r="C30" s="17"/>
      <c r="D30" s="16"/>
      <c r="E30" s="16"/>
      <c r="F30" s="22">
        <v>3</v>
      </c>
      <c r="G30" s="23">
        <v>1</v>
      </c>
      <c r="H30" s="23">
        <v>0</v>
      </c>
      <c r="I30" s="24">
        <v>0</v>
      </c>
      <c r="J30" s="25">
        <v>0</v>
      </c>
      <c r="L30" s="169" t="s">
        <v>39</v>
      </c>
      <c r="M30" s="170"/>
      <c r="N30" s="166">
        <f>P29</f>
        <v>66000</v>
      </c>
      <c r="O30" s="167"/>
      <c r="P30" s="73"/>
      <c r="Q30" s="78">
        <f>$N$30/SUM($E$28:$J$28)*D28</f>
        <v>0</v>
      </c>
      <c r="R30" s="79">
        <f>$N$30/SUM($E$28:$J$28)*E28</f>
        <v>1000</v>
      </c>
      <c r="S30" s="80">
        <f t="shared" ref="S30:W30" si="10">$N$30/SUM($E$28:$J$28)*F28</f>
        <v>25000</v>
      </c>
      <c r="T30" s="81">
        <f t="shared" si="10"/>
        <v>25000</v>
      </c>
      <c r="U30" s="82">
        <f t="shared" si="10"/>
        <v>0</v>
      </c>
      <c r="V30" s="82">
        <f t="shared" si="10"/>
        <v>13000</v>
      </c>
      <c r="W30" s="82">
        <f t="shared" si="10"/>
        <v>2000</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row>
    <row r="31" spans="1:110" ht="18" customHeight="1" thickTop="1">
      <c r="L31" s="158" t="s">
        <v>40</v>
      </c>
      <c r="M31" s="159"/>
      <c r="N31" s="160">
        <f>Q29</f>
        <v>119000</v>
      </c>
      <c r="O31" s="161"/>
      <c r="P31" s="74"/>
      <c r="Q31" s="45"/>
      <c r="R31" s="83">
        <f>$N$31/SUM($F$29:$G$29)*E29</f>
        <v>0</v>
      </c>
      <c r="S31" s="84">
        <f>$N$31/SUM($F$29:$G$29)*F29</f>
        <v>59500</v>
      </c>
      <c r="T31" s="85">
        <f>$N$31/SUM($F$29:$G$29)*G29</f>
        <v>59500</v>
      </c>
      <c r="U31" s="86">
        <f t="shared" ref="U31:W31" si="11">$N$31/SUM($F$29:$G$29)*H29</f>
        <v>0</v>
      </c>
      <c r="V31" s="86">
        <f t="shared" si="11"/>
        <v>0</v>
      </c>
      <c r="W31" s="86">
        <f t="shared" si="11"/>
        <v>0</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row>
    <row r="32" spans="1:110" ht="18" customHeight="1" thickBot="1">
      <c r="L32" s="175" t="s">
        <v>41</v>
      </c>
      <c r="M32" s="176"/>
      <c r="N32" s="171">
        <f>SUM(R29,R30)</f>
        <v>271000</v>
      </c>
      <c r="O32" s="172"/>
      <c r="P32" s="75"/>
      <c r="Q32" s="48"/>
      <c r="R32" s="39"/>
      <c r="S32" s="87">
        <f>$N$32/SUM($F$30:$G$30)*F30</f>
        <v>203250</v>
      </c>
      <c r="T32" s="88">
        <f>$N$32/SUM($F$30:$J$30)*G30</f>
        <v>67750</v>
      </c>
      <c r="U32" s="89">
        <f t="shared" ref="U32:W32" si="12">$N$32/SUM($F$30:$J$30)*H30</f>
        <v>0</v>
      </c>
      <c r="V32" s="89">
        <f t="shared" si="12"/>
        <v>0</v>
      </c>
      <c r="W32" s="89">
        <f t="shared" si="12"/>
        <v>0</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row>
    <row r="33" spans="1:110" ht="35.450000000000003" customHeight="1" thickTop="1" thickBot="1">
      <c r="L33" s="177" t="s">
        <v>42</v>
      </c>
      <c r="M33" s="178"/>
      <c r="N33" s="173"/>
      <c r="O33" s="174"/>
      <c r="P33" s="76"/>
      <c r="Q33" s="46"/>
      <c r="R33" s="34"/>
      <c r="S33" s="63">
        <f>SUM(S29:S32)</f>
        <v>566750</v>
      </c>
      <c r="T33" s="64">
        <f>SUM(T29:T32)</f>
        <v>334250</v>
      </c>
      <c r="U33" s="33">
        <f>SUM(U29:U32)</f>
        <v>166000</v>
      </c>
      <c r="V33" s="33">
        <f>SUM(V29:V32)</f>
        <v>142000</v>
      </c>
      <c r="W33" s="33">
        <f>SUM(W29:W32)</f>
        <v>61000</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row>
    <row r="34" spans="1:110" ht="18" customHeight="1" thickTop="1">
      <c r="L34" s="169" t="s">
        <v>43</v>
      </c>
      <c r="M34" s="170"/>
      <c r="N34" s="166">
        <v>120000</v>
      </c>
      <c r="O34" s="167"/>
      <c r="P34" s="73"/>
      <c r="Q34" s="47"/>
      <c r="R34" s="35"/>
      <c r="S34" s="61">
        <v>80000</v>
      </c>
      <c r="T34" s="62">
        <v>40000</v>
      </c>
      <c r="U34" s="36"/>
      <c r="V34" s="36"/>
      <c r="W34" s="36"/>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row>
    <row r="35" spans="1:110" ht="18" customHeight="1">
      <c r="L35" s="158" t="s">
        <v>44</v>
      </c>
      <c r="M35" s="159"/>
      <c r="N35" s="160">
        <v>90000</v>
      </c>
      <c r="O35" s="161"/>
      <c r="P35" s="74"/>
      <c r="Q35" s="45"/>
      <c r="R35" s="37"/>
      <c r="S35" s="52"/>
      <c r="T35" s="54"/>
      <c r="U35" s="31">
        <v>90000</v>
      </c>
      <c r="V35" s="38"/>
      <c r="W35" s="38"/>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row>
    <row r="36" spans="1:110" ht="18" customHeight="1">
      <c r="L36" s="158" t="s">
        <v>45</v>
      </c>
      <c r="M36" s="159"/>
      <c r="N36" s="203"/>
      <c r="O36" s="204"/>
      <c r="P36" s="74"/>
      <c r="Q36" s="45"/>
      <c r="R36" s="37"/>
      <c r="S36" s="52"/>
      <c r="T36" s="54"/>
      <c r="U36" s="38"/>
      <c r="V36" s="31">
        <f>$T$47</f>
        <v>1277000</v>
      </c>
      <c r="W36" s="31">
        <f>$T$47</f>
        <v>1277000</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row>
    <row r="37" spans="1:110" ht="18" customHeight="1" thickBot="1">
      <c r="L37" s="175" t="s">
        <v>46</v>
      </c>
      <c r="M37" s="176"/>
      <c r="N37" s="205"/>
      <c r="O37" s="206"/>
      <c r="P37" s="75"/>
      <c r="Q37" s="48"/>
      <c r="R37" s="39"/>
      <c r="S37" s="55">
        <v>80000</v>
      </c>
      <c r="T37" s="56">
        <v>40000</v>
      </c>
      <c r="U37" s="41">
        <v>90000</v>
      </c>
      <c r="V37" s="41">
        <f>$T$47</f>
        <v>1277000</v>
      </c>
      <c r="W37" s="41">
        <f>$T$47</f>
        <v>1277000</v>
      </c>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row>
    <row r="38" spans="1:110" ht="18" customHeight="1" thickTop="1" thickBot="1">
      <c r="L38" s="177" t="s">
        <v>47</v>
      </c>
      <c r="M38" s="178"/>
      <c r="N38" s="207"/>
      <c r="O38" s="208"/>
      <c r="P38" s="77"/>
      <c r="Q38" s="49"/>
      <c r="R38" s="42"/>
      <c r="S38" s="57">
        <f>S33/S37</f>
        <v>7.0843749999999996</v>
      </c>
      <c r="T38" s="58">
        <f t="shared" ref="T38:U38" si="13">T33/T37</f>
        <v>8.3562499999999993</v>
      </c>
      <c r="U38" s="59">
        <f t="shared" si="13"/>
        <v>1.8444444444444446</v>
      </c>
      <c r="V38" s="59">
        <f t="shared" ref="V38" si="14">V33/V37</f>
        <v>0.11119812059514488</v>
      </c>
      <c r="W38" s="60">
        <f t="shared" ref="W38" si="15">W33/W37</f>
        <v>4.7768206734534066E-2</v>
      </c>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row>
    <row r="39" spans="1:110" ht="18" customHeight="1" thickTop="1" thickBot="1">
      <c r="L39" s="5"/>
      <c r="M39" s="5"/>
      <c r="N39" s="5"/>
      <c r="O39" s="5"/>
      <c r="P39" s="5"/>
      <c r="Q39" s="5"/>
      <c r="R39" s="5"/>
      <c r="S39" s="5"/>
      <c r="T39" s="5"/>
      <c r="U39" s="5"/>
      <c r="V39" s="5"/>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row>
    <row r="40" spans="1:110" ht="18" customHeight="1" thickTop="1" thickBot="1">
      <c r="R40" s="140" t="s">
        <v>48</v>
      </c>
      <c r="S40" s="141"/>
      <c r="T40" s="142"/>
      <c r="U40" s="10"/>
      <c r="V40" s="10"/>
      <c r="W40" s="10"/>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row>
    <row r="41" spans="1:110" ht="18" customHeight="1" thickTop="1">
      <c r="R41" s="143" t="s">
        <v>44</v>
      </c>
      <c r="S41" s="144"/>
      <c r="T41" s="14">
        <f>U35</f>
        <v>90000</v>
      </c>
      <c r="U41" s="5"/>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row>
    <row r="42" spans="1:110" ht="18" customHeight="1">
      <c r="R42" s="145" t="s">
        <v>49</v>
      </c>
      <c r="S42" s="146"/>
      <c r="T42" s="67">
        <f>T41*U38</f>
        <v>166000</v>
      </c>
      <c r="U42" s="5"/>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row>
    <row r="43" spans="1:110" ht="18" customHeight="1">
      <c r="R43" s="145" t="s">
        <v>50</v>
      </c>
      <c r="S43" s="146"/>
      <c r="T43" s="13">
        <f>S34</f>
        <v>80000</v>
      </c>
      <c r="U43" s="5"/>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row>
    <row r="44" spans="1:110" ht="18" customHeight="1">
      <c r="A44" s="182" t="s">
        <v>51</v>
      </c>
      <c r="B44" s="182"/>
      <c r="C44" s="182"/>
      <c r="D44" s="182"/>
      <c r="E44" s="182"/>
      <c r="F44" s="182"/>
      <c r="G44" s="182"/>
      <c r="H44" s="182"/>
      <c r="I44" s="182"/>
      <c r="J44" s="182"/>
      <c r="K44" s="182"/>
      <c r="L44" s="182"/>
      <c r="M44" s="182"/>
      <c r="N44" s="182"/>
      <c r="O44" s="182"/>
      <c r="R44" s="145" t="s">
        <v>52</v>
      </c>
      <c r="S44" s="146"/>
      <c r="T44" s="67">
        <f>T43*S38</f>
        <v>566750</v>
      </c>
      <c r="U44" s="5"/>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row>
    <row r="45" spans="1:110" ht="18" customHeight="1">
      <c r="A45" s="182" t="s">
        <v>53</v>
      </c>
      <c r="B45" s="182"/>
      <c r="C45" s="182"/>
      <c r="D45" s="182"/>
      <c r="E45" s="182"/>
      <c r="F45" s="182"/>
      <c r="G45" s="182"/>
      <c r="H45" s="182"/>
      <c r="I45" s="182"/>
      <c r="J45" s="182"/>
      <c r="K45" s="182"/>
      <c r="L45" s="182"/>
      <c r="M45" s="182"/>
      <c r="N45" s="182"/>
      <c r="O45" s="182"/>
      <c r="R45" s="145" t="s">
        <v>54</v>
      </c>
      <c r="S45" s="146"/>
      <c r="T45" s="13">
        <f>T34</f>
        <v>40000</v>
      </c>
      <c r="U45" s="5"/>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row>
    <row r="46" spans="1:110" ht="18" customHeight="1" thickBot="1">
      <c r="A46" s="209" t="s">
        <v>55</v>
      </c>
      <c r="B46" s="209"/>
      <c r="C46" s="209"/>
      <c r="D46" s="209"/>
      <c r="E46" s="209"/>
      <c r="F46" s="209"/>
      <c r="G46" s="209"/>
      <c r="H46" s="209"/>
      <c r="I46" s="209"/>
      <c r="J46" s="209"/>
      <c r="K46" s="209"/>
      <c r="L46" s="209"/>
      <c r="M46" s="209"/>
      <c r="N46" s="209"/>
      <c r="O46" s="209"/>
      <c r="R46" s="147" t="s">
        <v>56</v>
      </c>
      <c r="S46" s="148"/>
      <c r="T46" s="68">
        <f>T45*T38</f>
        <v>334250</v>
      </c>
      <c r="U46" s="5"/>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row>
    <row r="47" spans="1:110" ht="18" customHeight="1" thickTop="1" thickBot="1">
      <c r="R47" s="149" t="s">
        <v>45</v>
      </c>
      <c r="S47" s="150"/>
      <c r="T47" s="69">
        <f>SUM(T41:T46)</f>
        <v>1277000</v>
      </c>
      <c r="U47" s="10"/>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row>
    <row r="48" spans="1:110" ht="18" customHeight="1" thickTop="1">
      <c r="R48" s="143" t="s">
        <v>57</v>
      </c>
      <c r="S48" s="144"/>
      <c r="T48" s="70">
        <f>T47*V38</f>
        <v>142000</v>
      </c>
      <c r="U48" s="5"/>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row>
    <row r="49" spans="1:110" ht="18" customHeight="1" thickBot="1">
      <c r="R49" s="147" t="s">
        <v>58</v>
      </c>
      <c r="S49" s="148"/>
      <c r="T49" s="68">
        <f>T47*W38</f>
        <v>61000</v>
      </c>
      <c r="U49" s="5"/>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row>
    <row r="50" spans="1:110" ht="18" customHeight="1" thickTop="1" thickBot="1">
      <c r="A50" s="1"/>
      <c r="B50" s="1"/>
      <c r="C50" s="1"/>
      <c r="D50" s="1"/>
      <c r="E50" s="1"/>
      <c r="F50" s="1"/>
      <c r="G50" s="1"/>
      <c r="H50" s="1"/>
      <c r="I50" s="1"/>
      <c r="J50" s="1"/>
      <c r="K50" s="1"/>
      <c r="L50" s="1"/>
      <c r="R50" s="149" t="s">
        <v>59</v>
      </c>
      <c r="S50" s="150"/>
      <c r="T50" s="69">
        <f>SUM(T47:T49)</f>
        <v>1480000</v>
      </c>
      <c r="U50" s="10"/>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row>
    <row r="51" spans="1:110" ht="18" customHeight="1" thickTop="1">
      <c r="A51" s="1"/>
      <c r="B51" s="1"/>
      <c r="C51" s="1"/>
      <c r="D51" s="1"/>
      <c r="E51" s="1"/>
      <c r="F51" s="1"/>
      <c r="G51" s="1"/>
      <c r="H51" s="1"/>
      <c r="I51" s="1"/>
      <c r="J51" s="1"/>
      <c r="K51" s="1"/>
      <c r="L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row>
    <row r="52" spans="1:110" ht="15">
      <c r="A52" s="1"/>
      <c r="B52" s="1"/>
      <c r="C52" s="1"/>
      <c r="D52" s="1"/>
      <c r="E52" s="1"/>
      <c r="F52" s="1"/>
      <c r="G52" s="1"/>
      <c r="H52" s="1"/>
      <c r="I52" s="1"/>
      <c r="J52" s="1"/>
      <c r="K52" s="1"/>
      <c r="L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row>
    <row r="53" spans="1:110" ht="15">
      <c r="A53" s="1"/>
      <c r="B53" s="1"/>
      <c r="C53" s="1"/>
      <c r="D53" s="1"/>
      <c r="E53" s="1"/>
      <c r="F53" s="1"/>
      <c r="G53" s="1"/>
      <c r="H53" s="1"/>
      <c r="I53" s="1"/>
      <c r="J53" s="1"/>
      <c r="K53" s="1"/>
      <c r="L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row>
    <row r="54" spans="1:110" ht="15">
      <c r="A54" s="1"/>
      <c r="B54" s="1"/>
      <c r="C54" s="1"/>
      <c r="D54" s="1"/>
      <c r="E54" s="1"/>
      <c r="F54" s="1"/>
      <c r="G54" s="1"/>
      <c r="H54" s="1"/>
      <c r="I54" s="1"/>
      <c r="J54" s="1"/>
      <c r="K54" s="1"/>
      <c r="L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row>
    <row r="55" spans="1:110" ht="15">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row>
    <row r="56" spans="1:110" ht="15">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row>
    <row r="57" spans="1:110" ht="15">
      <c r="A57" s="1"/>
      <c r="B57" s="1"/>
      <c r="C57" s="1"/>
      <c r="D57" s="1"/>
      <c r="E57" s="1"/>
      <c r="F57" s="1"/>
      <c r="G57" s="1"/>
      <c r="H57" s="1"/>
      <c r="I57" s="1"/>
      <c r="J57" s="1"/>
      <c r="K57" s="1"/>
      <c r="L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row>
    <row r="58" spans="1:110" ht="15">
      <c r="A58" s="1"/>
      <c r="B58" s="1"/>
      <c r="C58" s="1"/>
      <c r="D58" s="1"/>
      <c r="E58" s="1"/>
      <c r="F58" s="1"/>
      <c r="G58" s="1"/>
      <c r="H58" s="1"/>
      <c r="I58" s="1"/>
      <c r="J58" s="1"/>
      <c r="K58" s="1"/>
      <c r="L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row>
    <row r="59" spans="1:110" ht="15">
      <c r="A59" s="1"/>
      <c r="B59" s="1"/>
      <c r="C59" s="1"/>
      <c r="D59" s="1"/>
      <c r="E59" s="1"/>
      <c r="F59" s="1"/>
      <c r="G59" s="1"/>
      <c r="H59" s="1"/>
      <c r="I59" s="1"/>
      <c r="J59" s="1"/>
      <c r="K59" s="1"/>
      <c r="L59" s="1"/>
      <c r="M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row>
    <row r="60" spans="1:110" ht="15">
      <c r="A60" s="1"/>
      <c r="B60" s="1"/>
      <c r="C60" s="1"/>
      <c r="D60" s="1"/>
      <c r="E60" s="1"/>
      <c r="F60" s="1"/>
      <c r="G60" s="1"/>
      <c r="H60" s="1"/>
      <c r="I60" s="1"/>
      <c r="J60" s="1"/>
      <c r="K60" s="1"/>
      <c r="L60" s="1"/>
      <c r="M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row>
    <row r="61" spans="1:110" ht="15">
      <c r="A61" s="1"/>
      <c r="B61" s="1"/>
      <c r="C61" s="1"/>
      <c r="D61" s="1"/>
      <c r="E61" s="1"/>
      <c r="F61" s="1"/>
      <c r="G61" s="1"/>
      <c r="H61" s="1"/>
      <c r="I61" s="1"/>
      <c r="J61" s="1"/>
      <c r="K61" s="1"/>
      <c r="L61" s="1"/>
      <c r="M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row>
    <row r="62" spans="1:110" ht="15">
      <c r="A62" s="1"/>
      <c r="B62" s="1"/>
      <c r="C62" s="1"/>
      <c r="D62" s="1"/>
      <c r="E62" s="1"/>
      <c r="F62" s="1"/>
      <c r="G62" s="1"/>
      <c r="H62" s="1"/>
      <c r="I62" s="1"/>
      <c r="J62" s="1"/>
      <c r="K62" s="1"/>
      <c r="L62" s="1"/>
      <c r="M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row>
    <row r="63" spans="1:110" ht="15">
      <c r="A63" s="1"/>
      <c r="B63" s="1"/>
      <c r="C63" s="1"/>
      <c r="D63" s="1"/>
      <c r="E63" s="1"/>
      <c r="F63" s="1"/>
      <c r="G63" s="1"/>
      <c r="H63" s="1"/>
      <c r="I63" s="1"/>
      <c r="J63" s="1"/>
      <c r="K63" s="1"/>
      <c r="L63" s="1"/>
      <c r="M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row>
    <row r="64" spans="1:110" ht="15">
      <c r="A64" s="1"/>
      <c r="B64" s="1"/>
      <c r="C64" s="1"/>
      <c r="D64" s="1"/>
      <c r="E64" s="1"/>
      <c r="F64" s="1"/>
      <c r="G64" s="1"/>
      <c r="H64" s="1"/>
      <c r="I64" s="1"/>
      <c r="J64" s="1"/>
      <c r="K64" s="1"/>
      <c r="L64" s="1"/>
      <c r="M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row>
    <row r="65" spans="1:110" ht="15">
      <c r="A65" s="1"/>
      <c r="B65" s="1"/>
      <c r="C65" s="1"/>
      <c r="D65" s="1"/>
      <c r="E65" s="1"/>
      <c r="F65" s="1"/>
      <c r="G65" s="1"/>
      <c r="H65" s="1"/>
      <c r="I65" s="1"/>
      <c r="J65" s="1"/>
      <c r="K65" s="1"/>
      <c r="L65" s="1"/>
      <c r="M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row>
    <row r="66" spans="1:110" ht="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row>
    <row r="67" spans="1:110" ht="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row>
    <row r="68" spans="1:110" ht="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row>
    <row r="69" spans="1:110" ht="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row>
    <row r="70" spans="1:110" ht="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row>
    <row r="71" spans="1:110" ht="15">
      <c r="A71" s="1"/>
      <c r="B71" s="1"/>
      <c r="C71" s="1"/>
      <c r="D71" s="1"/>
      <c r="E71" s="1"/>
      <c r="F71" s="1"/>
      <c r="G71" s="1"/>
      <c r="H71" s="1"/>
      <c r="I71" s="1"/>
      <c r="J71" s="1"/>
      <c r="K71" s="1"/>
      <c r="L71" s="1"/>
      <c r="M71" s="1"/>
      <c r="N71" s="1"/>
      <c r="O71" s="1"/>
      <c r="P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row>
  </sheetData>
  <mergeCells count="75">
    <mergeCell ref="L38:M38"/>
    <mergeCell ref="N36:O36"/>
    <mergeCell ref="N37:O37"/>
    <mergeCell ref="N38:O38"/>
    <mergeCell ref="A46:O46"/>
    <mergeCell ref="A45:O45"/>
    <mergeCell ref="A44:O44"/>
    <mergeCell ref="N20:O22"/>
    <mergeCell ref="L20:M22"/>
    <mergeCell ref="L36:M36"/>
    <mergeCell ref="L37:M37"/>
    <mergeCell ref="L24:M24"/>
    <mergeCell ref="L25:M25"/>
    <mergeCell ref="L26:M26"/>
    <mergeCell ref="L27:M27"/>
    <mergeCell ref="L31:M31"/>
    <mergeCell ref="L32:M32"/>
    <mergeCell ref="L33:M33"/>
    <mergeCell ref="A16:L16"/>
    <mergeCell ref="A17:L17"/>
    <mergeCell ref="A18:L18"/>
    <mergeCell ref="A15:L15"/>
    <mergeCell ref="L23:M23"/>
    <mergeCell ref="A20:B21"/>
    <mergeCell ref="A22:B22"/>
    <mergeCell ref="C20:J20"/>
    <mergeCell ref="A9:F9"/>
    <mergeCell ref="G9:L9"/>
    <mergeCell ref="A11:L11"/>
    <mergeCell ref="A14:L14"/>
    <mergeCell ref="A12:L12"/>
    <mergeCell ref="G10:L10"/>
    <mergeCell ref="A10:F10"/>
    <mergeCell ref="U21:U22"/>
    <mergeCell ref="V21:V22"/>
    <mergeCell ref="W21:W22"/>
    <mergeCell ref="L34:M34"/>
    <mergeCell ref="N34:O34"/>
    <mergeCell ref="L30:M30"/>
    <mergeCell ref="N31:O31"/>
    <mergeCell ref="N32:O32"/>
    <mergeCell ref="N33:O33"/>
    <mergeCell ref="L28:M28"/>
    <mergeCell ref="L29:M29"/>
    <mergeCell ref="N23:O23"/>
    <mergeCell ref="N24:O24"/>
    <mergeCell ref="N25:O25"/>
    <mergeCell ref="N26:O26"/>
    <mergeCell ref="N27:O27"/>
    <mergeCell ref="R50:S50"/>
    <mergeCell ref="A28:B28"/>
    <mergeCell ref="A29:B29"/>
    <mergeCell ref="A30:B30"/>
    <mergeCell ref="P20:Q20"/>
    <mergeCell ref="R20:T20"/>
    <mergeCell ref="L35:M35"/>
    <mergeCell ref="N35:O35"/>
    <mergeCell ref="N28:O28"/>
    <mergeCell ref="N29:O29"/>
    <mergeCell ref="N30:O30"/>
    <mergeCell ref="A23:B23"/>
    <mergeCell ref="A24:B24"/>
    <mergeCell ref="A25:B25"/>
    <mergeCell ref="A26:B26"/>
    <mergeCell ref="A27:B27"/>
    <mergeCell ref="R45:S45"/>
    <mergeCell ref="R46:S46"/>
    <mergeCell ref="R47:S47"/>
    <mergeCell ref="R48:S48"/>
    <mergeCell ref="R49:S49"/>
    <mergeCell ref="R40:T40"/>
    <mergeCell ref="R41:S41"/>
    <mergeCell ref="R42:S42"/>
    <mergeCell ref="R43:S43"/>
    <mergeCell ref="R44:S44"/>
  </mergeCells>
  <pageMargins left="0.7" right="0.7" top="0.78740157499999996" bottom="0.78740157499999996" header="0.3" footer="0.3"/>
  <pageSetup paperSize="9" orientation="landscape" horizontalDpi="4294967293" verticalDpi="4294967293"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1A7-07E9-4287-9A30-1D7F0D242A52}">
  <dimension ref="A4:DF71"/>
  <sheetViews>
    <sheetView showGridLines="0" tabSelected="1" topLeftCell="D19" zoomScale="90" zoomScaleNormal="90" workbookViewId="0">
      <selection activeCell="A32" sqref="A32:XFD32"/>
    </sheetView>
  </sheetViews>
  <sheetFormatPr defaultColWidth="10.85546875" defaultRowHeight="13.9"/>
  <cols>
    <col min="1" max="12" width="10.85546875" style="4"/>
    <col min="13" max="13" width="17" style="4" customWidth="1"/>
    <col min="14" max="14" width="10.85546875" style="4"/>
    <col min="15" max="15" width="7.5703125" style="4" customWidth="1"/>
    <col min="16" max="17" width="15.85546875" style="4" customWidth="1"/>
    <col min="18" max="18" width="23.140625" style="4" bestFit="1" customWidth="1"/>
    <col min="19" max="19" width="18.85546875" style="4" customWidth="1"/>
    <col min="20" max="20" width="19.140625" style="4" customWidth="1"/>
    <col min="21" max="21" width="20.5703125" style="4" customWidth="1"/>
    <col min="22" max="23" width="20.140625" style="4" customWidth="1"/>
    <col min="24" max="16384" width="10.85546875" style="4"/>
  </cols>
  <sheetData>
    <row r="4" spans="1:110" ht="15" customHeight="1"/>
    <row r="5" spans="1:110" ht="15" customHeight="1"/>
    <row r="6" spans="1:110" ht="15" customHeight="1"/>
    <row r="9" spans="1:110" ht="15">
      <c r="A9" s="179" t="s">
        <v>0</v>
      </c>
      <c r="B9" s="179"/>
      <c r="C9" s="179"/>
      <c r="D9" s="180"/>
      <c r="E9" s="180"/>
      <c r="F9" s="180"/>
      <c r="G9" s="181" t="s">
        <v>1</v>
      </c>
      <c r="H9" s="181"/>
      <c r="I9" s="181"/>
      <c r="J9" s="180"/>
      <c r="K9" s="180"/>
      <c r="L9" s="180"/>
    </row>
    <row r="10" spans="1:110" ht="15.6" customHeight="1">
      <c r="A10" s="187" t="s">
        <v>2</v>
      </c>
      <c r="B10" s="187"/>
      <c r="C10" s="187"/>
      <c r="D10" s="188"/>
      <c r="E10" s="188"/>
      <c r="F10" s="188"/>
      <c r="G10" s="186" t="s">
        <v>3</v>
      </c>
      <c r="H10" s="186"/>
      <c r="I10" s="186"/>
      <c r="J10" s="186"/>
      <c r="K10" s="186"/>
      <c r="L10" s="186"/>
    </row>
    <row r="11" spans="1:110" ht="14.45" customHeight="1">
      <c r="A11" s="218"/>
      <c r="B11" s="218"/>
      <c r="C11" s="218"/>
      <c r="D11" s="218"/>
      <c r="E11" s="218"/>
      <c r="F11" s="218"/>
      <c r="G11" s="218"/>
      <c r="H11" s="218"/>
      <c r="I11" s="218"/>
      <c r="J11" s="218"/>
      <c r="K11" s="218"/>
      <c r="L11" s="218"/>
    </row>
    <row r="12" spans="1:110" ht="24.95" customHeight="1">
      <c r="A12" s="183" t="s">
        <v>4</v>
      </c>
      <c r="B12" s="184"/>
      <c r="C12" s="184"/>
      <c r="D12" s="184"/>
      <c r="E12" s="184"/>
      <c r="F12" s="184"/>
      <c r="G12" s="185"/>
      <c r="H12" s="185"/>
      <c r="I12" s="185"/>
      <c r="J12" s="185"/>
      <c r="K12" s="185"/>
      <c r="L12" s="185"/>
    </row>
    <row r="13" spans="1:110" ht="14.45" customHeight="1">
      <c r="A13" s="1"/>
      <c r="B13" s="1"/>
      <c r="C13" s="1"/>
      <c r="D13" s="1"/>
      <c r="E13" s="1"/>
      <c r="F13" s="1"/>
      <c r="G13" s="1"/>
      <c r="H13" s="1"/>
      <c r="I13" s="1"/>
      <c r="J13" s="1"/>
      <c r="K13" s="1"/>
      <c r="L13" s="1"/>
      <c r="M13" s="1"/>
      <c r="N13" s="1"/>
      <c r="Z13" s="1"/>
      <c r="AA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row>
    <row r="14" spans="1:110" ht="54.6" customHeight="1">
      <c r="A14" s="182" t="s">
        <v>5</v>
      </c>
      <c r="B14" s="182"/>
      <c r="C14" s="182"/>
      <c r="D14" s="182"/>
      <c r="E14" s="182"/>
      <c r="F14" s="182"/>
      <c r="G14" s="182"/>
      <c r="H14" s="182"/>
      <c r="I14" s="182"/>
      <c r="J14" s="182"/>
      <c r="K14" s="182"/>
      <c r="L14" s="182"/>
      <c r="M14" s="1"/>
      <c r="N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row>
    <row r="15" spans="1:110" ht="21" customHeight="1">
      <c r="A15" s="182" t="s">
        <v>6</v>
      </c>
      <c r="B15" s="182"/>
      <c r="C15" s="182"/>
      <c r="D15" s="182"/>
      <c r="E15" s="182"/>
      <c r="F15" s="182"/>
      <c r="G15" s="182"/>
      <c r="H15" s="182"/>
      <c r="I15" s="182"/>
      <c r="J15" s="182"/>
      <c r="K15" s="182"/>
      <c r="L15" s="182"/>
      <c r="M15" s="1"/>
      <c r="N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row>
    <row r="16" spans="1:110" s="5" customFormat="1" ht="26.45" customHeight="1">
      <c r="A16" s="189" t="s">
        <v>7</v>
      </c>
      <c r="B16" s="182"/>
      <c r="C16" s="182"/>
      <c r="D16" s="182"/>
      <c r="E16" s="182"/>
      <c r="F16" s="182"/>
      <c r="G16" s="182"/>
      <c r="H16" s="182"/>
      <c r="I16" s="182"/>
      <c r="J16" s="182"/>
      <c r="K16" s="182"/>
      <c r="L16" s="182"/>
      <c r="M16" s="2"/>
      <c r="N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row>
    <row r="17" spans="1:110" ht="60.6" customHeight="1">
      <c r="A17" s="182" t="s">
        <v>8</v>
      </c>
      <c r="B17" s="182"/>
      <c r="C17" s="182"/>
      <c r="D17" s="182"/>
      <c r="E17" s="182"/>
      <c r="F17" s="182"/>
      <c r="G17" s="182"/>
      <c r="H17" s="182"/>
      <c r="I17" s="182"/>
      <c r="J17" s="182"/>
      <c r="K17" s="182"/>
      <c r="L17" s="182"/>
      <c r="M17" s="1"/>
      <c r="N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row>
    <row r="18" spans="1:110" ht="27" customHeight="1">
      <c r="A18" s="182" t="s">
        <v>9</v>
      </c>
      <c r="B18" s="182"/>
      <c r="C18" s="182"/>
      <c r="D18" s="182"/>
      <c r="E18" s="182"/>
      <c r="F18" s="182"/>
      <c r="G18" s="182"/>
      <c r="H18" s="182"/>
      <c r="I18" s="182"/>
      <c r="J18" s="182"/>
      <c r="K18" s="182"/>
      <c r="L18" s="182"/>
      <c r="M18" s="1"/>
      <c r="N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row>
    <row r="19" spans="1:110" ht="29.1" customHeight="1" thickBot="1">
      <c r="A19" s="3"/>
      <c r="B19" s="3"/>
      <c r="C19" s="3"/>
      <c r="D19" s="3"/>
      <c r="E19" s="3"/>
      <c r="F19" s="3"/>
      <c r="G19" s="3"/>
      <c r="H19" s="3"/>
      <c r="I19" s="3"/>
      <c r="J19" s="3"/>
      <c r="K19" s="3"/>
      <c r="L19" s="3"/>
      <c r="M19" s="1"/>
      <c r="N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row>
    <row r="20" spans="1:110" ht="15.95" customHeight="1" thickTop="1" thickBot="1">
      <c r="A20" s="190" t="s">
        <v>10</v>
      </c>
      <c r="B20" s="190"/>
      <c r="C20" s="193" t="s">
        <v>11</v>
      </c>
      <c r="D20" s="193"/>
      <c r="E20" s="193"/>
      <c r="F20" s="193"/>
      <c r="G20" s="193"/>
      <c r="H20" s="193"/>
      <c r="I20" s="193"/>
      <c r="J20" s="193"/>
      <c r="K20" s="1"/>
      <c r="L20" s="200" t="s">
        <v>10</v>
      </c>
      <c r="M20" s="155"/>
      <c r="N20" s="194" t="s">
        <v>12</v>
      </c>
      <c r="O20" s="195"/>
      <c r="P20" s="154" t="s">
        <v>13</v>
      </c>
      <c r="Q20" s="155"/>
      <c r="R20" s="155" t="s">
        <v>14</v>
      </c>
      <c r="S20" s="156"/>
      <c r="T20" s="157"/>
      <c r="U20" s="40" t="s">
        <v>15</v>
      </c>
      <c r="V20" s="40" t="s">
        <v>16</v>
      </c>
      <c r="W20" s="40" t="s">
        <v>17</v>
      </c>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row>
    <row r="21" spans="1:110" ht="15.95" customHeight="1" thickTop="1" thickBot="1">
      <c r="A21" s="190"/>
      <c r="B21" s="190"/>
      <c r="C21" s="7" t="s">
        <v>18</v>
      </c>
      <c r="D21" s="7" t="s">
        <v>19</v>
      </c>
      <c r="E21" s="7" t="s">
        <v>20</v>
      </c>
      <c r="F21" s="7" t="s">
        <v>21</v>
      </c>
      <c r="G21" s="7" t="s">
        <v>22</v>
      </c>
      <c r="H21" s="7" t="s">
        <v>23</v>
      </c>
      <c r="I21" s="8" t="s">
        <v>24</v>
      </c>
      <c r="J21" s="8" t="s">
        <v>25</v>
      </c>
      <c r="K21" s="1"/>
      <c r="L21" s="201"/>
      <c r="M21" s="202"/>
      <c r="N21" s="196"/>
      <c r="O21" s="197"/>
      <c r="P21" s="50" t="s">
        <v>18</v>
      </c>
      <c r="Q21" s="50" t="s">
        <v>19</v>
      </c>
      <c r="R21" s="9" t="s">
        <v>20</v>
      </c>
      <c r="S21" s="11" t="s">
        <v>21</v>
      </c>
      <c r="T21" s="65" t="s">
        <v>22</v>
      </c>
      <c r="U21" s="168" t="s">
        <v>23</v>
      </c>
      <c r="V21" s="168" t="s">
        <v>24</v>
      </c>
      <c r="W21" s="168" t="s">
        <v>25</v>
      </c>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row>
    <row r="22" spans="1:110" ht="18" customHeight="1" thickTop="1" thickBot="1">
      <c r="A22" s="191" t="s">
        <v>26</v>
      </c>
      <c r="B22" s="192"/>
      <c r="C22" s="100">
        <v>0</v>
      </c>
      <c r="D22" s="101">
        <v>1</v>
      </c>
      <c r="E22" s="101">
        <v>0</v>
      </c>
      <c r="F22" s="101">
        <v>3</v>
      </c>
      <c r="G22" s="101">
        <v>2</v>
      </c>
      <c r="H22" s="101">
        <v>0</v>
      </c>
      <c r="I22" s="102">
        <v>2</v>
      </c>
      <c r="J22" s="103">
        <v>0</v>
      </c>
      <c r="K22" s="6"/>
      <c r="L22" s="201"/>
      <c r="M22" s="202"/>
      <c r="N22" s="198"/>
      <c r="O22" s="199"/>
      <c r="P22" s="50" t="s">
        <v>27</v>
      </c>
      <c r="Q22" s="50" t="s">
        <v>28</v>
      </c>
      <c r="R22" s="9" t="s">
        <v>29</v>
      </c>
      <c r="S22" s="12" t="s">
        <v>30</v>
      </c>
      <c r="T22" s="66" t="s">
        <v>31</v>
      </c>
      <c r="U22" s="168"/>
      <c r="V22" s="168"/>
      <c r="W22" s="168"/>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row>
    <row r="23" spans="1:110" ht="18" customHeight="1">
      <c r="A23" s="151" t="s">
        <v>32</v>
      </c>
      <c r="B23" s="151"/>
      <c r="C23" s="104">
        <v>1</v>
      </c>
      <c r="D23" s="105">
        <v>3</v>
      </c>
      <c r="E23" s="105">
        <v>8</v>
      </c>
      <c r="F23" s="105">
        <v>7</v>
      </c>
      <c r="G23" s="105">
        <v>4</v>
      </c>
      <c r="H23" s="105">
        <v>6</v>
      </c>
      <c r="I23" s="106">
        <v>2</v>
      </c>
      <c r="J23" s="107">
        <v>1</v>
      </c>
      <c r="L23" s="169" t="s">
        <v>26</v>
      </c>
      <c r="M23" s="170"/>
      <c r="N23" s="210">
        <v>120000</v>
      </c>
      <c r="O23" s="211"/>
      <c r="P23" s="90">
        <f>$N$23/SUM($C$22:$J$22)*C22</f>
        <v>0</v>
      </c>
      <c r="Q23" s="91">
        <f t="shared" ref="Q23:W23" si="0">$N$23/SUM($C$22:$J$22)*D22</f>
        <v>15000</v>
      </c>
      <c r="R23" s="92">
        <f t="shared" si="0"/>
        <v>0</v>
      </c>
      <c r="S23" s="80">
        <f t="shared" si="0"/>
        <v>45000</v>
      </c>
      <c r="T23" s="81">
        <f t="shared" si="0"/>
        <v>30000</v>
      </c>
      <c r="U23" s="82">
        <f t="shared" si="0"/>
        <v>0</v>
      </c>
      <c r="V23" s="82">
        <f t="shared" si="0"/>
        <v>30000</v>
      </c>
      <c r="W23" s="82">
        <f t="shared" si="0"/>
        <v>0</v>
      </c>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row>
    <row r="24" spans="1:110" s="5" customFormat="1" ht="18" customHeight="1">
      <c r="A24" s="151" t="s">
        <v>33</v>
      </c>
      <c r="B24" s="151"/>
      <c r="C24" s="104">
        <v>0</v>
      </c>
      <c r="D24" s="105">
        <v>0</v>
      </c>
      <c r="E24" s="105">
        <v>0</v>
      </c>
      <c r="F24" s="105">
        <v>0</v>
      </c>
      <c r="G24" s="105">
        <v>0</v>
      </c>
      <c r="H24" s="105">
        <v>8</v>
      </c>
      <c r="I24" s="106">
        <v>25</v>
      </c>
      <c r="J24" s="107">
        <v>7</v>
      </c>
      <c r="L24" s="158" t="s">
        <v>32</v>
      </c>
      <c r="M24" s="159"/>
      <c r="N24" s="212">
        <v>640000</v>
      </c>
      <c r="O24" s="213"/>
      <c r="P24" s="93">
        <f>$N$24/SUM($C$23:$J$23)*C23</f>
        <v>20000</v>
      </c>
      <c r="Q24" s="94">
        <f t="shared" ref="Q24:W24" si="1">$N$24/SUM($C$23:$J$23)*D23</f>
        <v>60000</v>
      </c>
      <c r="R24" s="83">
        <f t="shared" si="1"/>
        <v>160000</v>
      </c>
      <c r="S24" s="84">
        <f t="shared" si="1"/>
        <v>140000</v>
      </c>
      <c r="T24" s="85">
        <f t="shared" si="1"/>
        <v>80000</v>
      </c>
      <c r="U24" s="86">
        <f t="shared" si="1"/>
        <v>120000</v>
      </c>
      <c r="V24" s="86">
        <f t="shared" si="1"/>
        <v>40000</v>
      </c>
      <c r="W24" s="86">
        <f t="shared" si="1"/>
        <v>20000</v>
      </c>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row>
    <row r="25" spans="1:110" ht="18" customHeight="1">
      <c r="A25" s="151" t="s">
        <v>34</v>
      </c>
      <c r="B25" s="151"/>
      <c r="C25" s="104">
        <v>2</v>
      </c>
      <c r="D25" s="105">
        <v>4</v>
      </c>
      <c r="E25" s="105">
        <v>2</v>
      </c>
      <c r="F25" s="105">
        <v>4</v>
      </c>
      <c r="G25" s="105">
        <v>2</v>
      </c>
      <c r="H25" s="105">
        <v>10</v>
      </c>
      <c r="I25" s="106">
        <v>3</v>
      </c>
      <c r="J25" s="107">
        <v>3</v>
      </c>
      <c r="L25" s="158" t="s">
        <v>33</v>
      </c>
      <c r="M25" s="159"/>
      <c r="N25" s="212">
        <v>40000</v>
      </c>
      <c r="O25" s="213"/>
      <c r="P25" s="93">
        <f>$N$25/SUM($C$24:$J$24)*C24</f>
        <v>0</v>
      </c>
      <c r="Q25" s="94">
        <f t="shared" ref="Q25:W25" si="2">$N$25/SUM($C$24:$J$24)*D24</f>
        <v>0</v>
      </c>
      <c r="R25" s="83">
        <f t="shared" si="2"/>
        <v>0</v>
      </c>
      <c r="S25" s="84">
        <f t="shared" si="2"/>
        <v>0</v>
      </c>
      <c r="T25" s="85">
        <f t="shared" si="2"/>
        <v>0</v>
      </c>
      <c r="U25" s="86">
        <f t="shared" si="2"/>
        <v>8000</v>
      </c>
      <c r="V25" s="86">
        <f t="shared" si="2"/>
        <v>25000</v>
      </c>
      <c r="W25" s="86">
        <f t="shared" si="2"/>
        <v>7000</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row>
    <row r="26" spans="1:110" ht="18" customHeight="1">
      <c r="A26" s="151" t="s">
        <v>35</v>
      </c>
      <c r="B26" s="151"/>
      <c r="C26" s="104">
        <v>1</v>
      </c>
      <c r="D26" s="105">
        <v>2</v>
      </c>
      <c r="E26" s="105">
        <v>5</v>
      </c>
      <c r="F26" s="105">
        <v>7</v>
      </c>
      <c r="G26" s="105">
        <v>6</v>
      </c>
      <c r="H26" s="105">
        <v>1</v>
      </c>
      <c r="I26" s="106">
        <v>2</v>
      </c>
      <c r="J26" s="107">
        <v>1</v>
      </c>
      <c r="L26" s="158" t="s">
        <v>34</v>
      </c>
      <c r="M26" s="159"/>
      <c r="N26" s="212">
        <v>60000</v>
      </c>
      <c r="O26" s="213"/>
      <c r="P26" s="93">
        <f>$N$26/SUM($C$25:$J$25)*C25</f>
        <v>4000</v>
      </c>
      <c r="Q26" s="94">
        <f t="shared" ref="Q26:W26" si="3">$N$26/SUM($C$25:$J$25)*D25</f>
        <v>8000</v>
      </c>
      <c r="R26" s="83">
        <f t="shared" si="3"/>
        <v>4000</v>
      </c>
      <c r="S26" s="84">
        <f t="shared" si="3"/>
        <v>8000</v>
      </c>
      <c r="T26" s="85">
        <f t="shared" si="3"/>
        <v>4000</v>
      </c>
      <c r="U26" s="86">
        <f t="shared" si="3"/>
        <v>20000</v>
      </c>
      <c r="V26" s="86">
        <f t="shared" si="3"/>
        <v>6000</v>
      </c>
      <c r="W26" s="86">
        <f t="shared" si="3"/>
        <v>6000</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row>
    <row r="27" spans="1:110" ht="18" customHeight="1">
      <c r="A27" s="151" t="s">
        <v>36</v>
      </c>
      <c r="B27" s="151"/>
      <c r="C27" s="104">
        <v>4</v>
      </c>
      <c r="D27" s="105">
        <v>2</v>
      </c>
      <c r="E27" s="105">
        <v>7</v>
      </c>
      <c r="F27" s="105">
        <v>2</v>
      </c>
      <c r="G27" s="105">
        <v>1</v>
      </c>
      <c r="H27" s="105">
        <v>1</v>
      </c>
      <c r="I27" s="106">
        <v>1</v>
      </c>
      <c r="J27" s="107">
        <v>2</v>
      </c>
      <c r="L27" s="158" t="s">
        <v>35</v>
      </c>
      <c r="M27" s="159"/>
      <c r="N27" s="212">
        <v>250000</v>
      </c>
      <c r="O27" s="213"/>
      <c r="P27" s="93">
        <f>$N$27/SUM($C$26:$J$26)*C26</f>
        <v>10000</v>
      </c>
      <c r="Q27" s="94">
        <f t="shared" ref="Q27:W27" si="4">$N$27/SUM($C$26:$J$26)*D26</f>
        <v>20000</v>
      </c>
      <c r="R27" s="83">
        <f t="shared" si="4"/>
        <v>50000</v>
      </c>
      <c r="S27" s="84">
        <f t="shared" si="4"/>
        <v>70000</v>
      </c>
      <c r="T27" s="85">
        <f t="shared" si="4"/>
        <v>60000</v>
      </c>
      <c r="U27" s="86">
        <f t="shared" si="4"/>
        <v>10000</v>
      </c>
      <c r="V27" s="86">
        <f t="shared" si="4"/>
        <v>20000</v>
      </c>
      <c r="W27" s="86">
        <f t="shared" si="4"/>
        <v>10000</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row>
    <row r="28" spans="1:110" ht="18" customHeight="1" thickBot="1">
      <c r="A28" s="151" t="s">
        <v>27</v>
      </c>
      <c r="B28" s="151"/>
      <c r="C28" s="108"/>
      <c r="D28" s="105">
        <v>0</v>
      </c>
      <c r="E28" s="105">
        <v>10</v>
      </c>
      <c r="F28" s="105">
        <v>250</v>
      </c>
      <c r="G28" s="105">
        <v>250</v>
      </c>
      <c r="H28" s="105">
        <v>0</v>
      </c>
      <c r="I28" s="106">
        <v>130</v>
      </c>
      <c r="J28" s="107">
        <v>20</v>
      </c>
      <c r="L28" s="175" t="s">
        <v>36</v>
      </c>
      <c r="M28" s="176"/>
      <c r="N28" s="205">
        <v>160000</v>
      </c>
      <c r="O28" s="206"/>
      <c r="P28" s="117">
        <f>$N$28/SUM($C$27:$J$27)*C27</f>
        <v>32000</v>
      </c>
      <c r="Q28" s="118">
        <f t="shared" ref="Q28:W28" si="5">$N$28/SUM($C$27:$J$27)*D27</f>
        <v>16000</v>
      </c>
      <c r="R28" s="119">
        <f t="shared" si="5"/>
        <v>56000</v>
      </c>
      <c r="S28" s="87">
        <f t="shared" si="5"/>
        <v>16000</v>
      </c>
      <c r="T28" s="88">
        <f t="shared" si="5"/>
        <v>8000</v>
      </c>
      <c r="U28" s="89">
        <f t="shared" si="5"/>
        <v>8000</v>
      </c>
      <c r="V28" s="89">
        <f t="shared" si="5"/>
        <v>8000</v>
      </c>
      <c r="W28" s="89">
        <f t="shared" si="5"/>
        <v>16000</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row>
    <row r="29" spans="1:110" ht="18" customHeight="1" thickTop="1" thickBot="1">
      <c r="A29" s="151" t="s">
        <v>28</v>
      </c>
      <c r="B29" s="151"/>
      <c r="C29" s="108"/>
      <c r="D29" s="109"/>
      <c r="E29" s="105">
        <v>0</v>
      </c>
      <c r="F29" s="110">
        <v>1</v>
      </c>
      <c r="G29" s="105">
        <v>1</v>
      </c>
      <c r="H29" s="105">
        <v>0</v>
      </c>
      <c r="I29" s="106">
        <v>0</v>
      </c>
      <c r="J29" s="107">
        <v>0</v>
      </c>
      <c r="L29" s="177" t="s">
        <v>37</v>
      </c>
      <c r="M29" s="178"/>
      <c r="N29" s="164"/>
      <c r="O29" s="165"/>
      <c r="P29" s="72">
        <f>SUM(P23:P28)</f>
        <v>66000</v>
      </c>
      <c r="Q29" s="44">
        <f t="shared" ref="Q29:W29" si="6">SUM(Q23:Q28)</f>
        <v>119000</v>
      </c>
      <c r="R29" s="32">
        <f t="shared" si="6"/>
        <v>270000</v>
      </c>
      <c r="S29" s="63">
        <f t="shared" si="6"/>
        <v>279000</v>
      </c>
      <c r="T29" s="64">
        <f t="shared" si="6"/>
        <v>182000</v>
      </c>
      <c r="U29" s="33">
        <f t="shared" si="6"/>
        <v>166000</v>
      </c>
      <c r="V29" s="33">
        <f t="shared" si="6"/>
        <v>129000</v>
      </c>
      <c r="W29" s="33">
        <f t="shared" si="6"/>
        <v>59000</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row>
    <row r="30" spans="1:110" ht="18" customHeight="1" thickTop="1" thickBot="1">
      <c r="A30" s="152" t="s">
        <v>38</v>
      </c>
      <c r="B30" s="153"/>
      <c r="C30" s="111"/>
      <c r="D30" s="112"/>
      <c r="E30" s="112"/>
      <c r="F30" s="113">
        <v>3</v>
      </c>
      <c r="G30" s="114">
        <v>1</v>
      </c>
      <c r="H30" s="114">
        <v>0</v>
      </c>
      <c r="I30" s="115">
        <v>0</v>
      </c>
      <c r="J30" s="116">
        <v>0</v>
      </c>
      <c r="L30" s="169" t="s">
        <v>39</v>
      </c>
      <c r="M30" s="170"/>
      <c r="N30" s="214">
        <f>P29</f>
        <v>66000</v>
      </c>
      <c r="O30" s="215"/>
      <c r="P30" s="120"/>
      <c r="Q30" s="78">
        <f>$N$30/SUM($E$28:$J$28)*D28</f>
        <v>0</v>
      </c>
      <c r="R30" s="79">
        <f>$N$30/SUM($E$28:$J$28)*E28</f>
        <v>1000</v>
      </c>
      <c r="S30" s="80">
        <f t="shared" ref="S30:W30" si="7">$N$30/SUM($E$28:$J$28)*F28</f>
        <v>25000</v>
      </c>
      <c r="T30" s="81">
        <f t="shared" si="7"/>
        <v>25000</v>
      </c>
      <c r="U30" s="82">
        <f t="shared" si="7"/>
        <v>0</v>
      </c>
      <c r="V30" s="82">
        <f t="shared" si="7"/>
        <v>13000</v>
      </c>
      <c r="W30" s="82">
        <f t="shared" si="7"/>
        <v>2000</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row>
    <row r="31" spans="1:110" ht="18" customHeight="1" thickTop="1">
      <c r="L31" s="158" t="s">
        <v>40</v>
      </c>
      <c r="M31" s="159"/>
      <c r="N31" s="216">
        <f>Q29</f>
        <v>119000</v>
      </c>
      <c r="O31" s="217"/>
      <c r="P31" s="121"/>
      <c r="Q31" s="123"/>
      <c r="R31" s="83">
        <f>$N$31/SUM($F$29:$G$29)*E29</f>
        <v>0</v>
      </c>
      <c r="S31" s="84">
        <f>$N$31/SUM($F$29:$G$29)*F29</f>
        <v>59500</v>
      </c>
      <c r="T31" s="85">
        <f>$N$31/SUM($F$29:$G$29)*G29</f>
        <v>59500</v>
      </c>
      <c r="U31" s="86">
        <f t="shared" ref="U31:W31" si="8">$N$31/SUM($F$29:$G$29)*H29</f>
        <v>0</v>
      </c>
      <c r="V31" s="86">
        <f t="shared" si="8"/>
        <v>0</v>
      </c>
      <c r="W31" s="86">
        <f t="shared" si="8"/>
        <v>0</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row>
    <row r="32" spans="1:110" ht="32.25" customHeight="1" thickBot="1">
      <c r="L32" s="175" t="s">
        <v>41</v>
      </c>
      <c r="M32" s="176"/>
      <c r="N32" s="171">
        <f>SUM(R29,R30)</f>
        <v>271000</v>
      </c>
      <c r="O32" s="172"/>
      <c r="P32" s="122"/>
      <c r="Q32" s="124"/>
      <c r="R32" s="125"/>
      <c r="S32" s="87">
        <f>$N$32/SUM($F$30:$G$30)*F30</f>
        <v>203250</v>
      </c>
      <c r="T32" s="88">
        <f>$N$32/SUM($F$30:$J$30)*G30</f>
        <v>67750</v>
      </c>
      <c r="U32" s="89">
        <f t="shared" ref="U32:W32" si="9">$N$32/SUM($F$30:$J$30)*H30</f>
        <v>0</v>
      </c>
      <c r="V32" s="89">
        <f t="shared" si="9"/>
        <v>0</v>
      </c>
      <c r="W32" s="89">
        <f t="shared" si="9"/>
        <v>0</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row>
    <row r="33" spans="1:110" ht="35.450000000000003" customHeight="1" thickTop="1" thickBot="1">
      <c r="L33" s="177" t="s">
        <v>42</v>
      </c>
      <c r="M33" s="178"/>
      <c r="N33" s="173"/>
      <c r="O33" s="174"/>
      <c r="P33" s="126"/>
      <c r="Q33" s="127"/>
      <c r="R33" s="128"/>
      <c r="S33" s="63">
        <f>SUM(S29:S32)</f>
        <v>566750</v>
      </c>
      <c r="T33" s="64">
        <f>SUM(T29:T32)</f>
        <v>334250</v>
      </c>
      <c r="U33" s="33">
        <f>SUM(U29:U32)</f>
        <v>166000</v>
      </c>
      <c r="V33" s="33">
        <f>SUM(V29:V32)</f>
        <v>142000</v>
      </c>
      <c r="W33" s="33">
        <f>SUM(W29:W32)</f>
        <v>61000</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row>
    <row r="34" spans="1:110" ht="18" customHeight="1" thickTop="1">
      <c r="L34" s="169" t="s">
        <v>43</v>
      </c>
      <c r="M34" s="170"/>
      <c r="N34" s="214">
        <f>T43+T45</f>
        <v>120000</v>
      </c>
      <c r="O34" s="215"/>
      <c r="P34" s="120"/>
      <c r="Q34" s="130"/>
      <c r="R34" s="132"/>
      <c r="S34" s="61">
        <v>80000</v>
      </c>
      <c r="T34" s="62">
        <v>40000</v>
      </c>
      <c r="U34" s="137"/>
      <c r="V34" s="137"/>
      <c r="W34" s="137"/>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row>
    <row r="35" spans="1:110" ht="18" customHeight="1">
      <c r="L35" s="158" t="s">
        <v>44</v>
      </c>
      <c r="M35" s="159"/>
      <c r="N35" s="216">
        <f>T41</f>
        <v>90000</v>
      </c>
      <c r="O35" s="217"/>
      <c r="P35" s="121"/>
      <c r="Q35" s="123"/>
      <c r="R35" s="133"/>
      <c r="S35" s="135"/>
      <c r="T35" s="136"/>
      <c r="U35" s="31">
        <v>90000</v>
      </c>
      <c r="V35" s="138"/>
      <c r="W35" s="138"/>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row>
    <row r="36" spans="1:110" ht="18" customHeight="1">
      <c r="L36" s="158" t="s">
        <v>45</v>
      </c>
      <c r="M36" s="159"/>
      <c r="N36" s="203"/>
      <c r="O36" s="204"/>
      <c r="P36" s="121"/>
      <c r="Q36" s="123"/>
      <c r="R36" s="133"/>
      <c r="S36" s="135"/>
      <c r="T36" s="136"/>
      <c r="U36" s="138"/>
      <c r="V36" s="86">
        <f>$T$47</f>
        <v>1277000</v>
      </c>
      <c r="W36" s="86">
        <f>$T$47</f>
        <v>1277000</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row>
    <row r="37" spans="1:110" ht="18" customHeight="1" thickBot="1">
      <c r="L37" s="175" t="s">
        <v>46</v>
      </c>
      <c r="M37" s="176"/>
      <c r="N37" s="205"/>
      <c r="O37" s="206"/>
      <c r="P37" s="122"/>
      <c r="Q37" s="124"/>
      <c r="R37" s="125"/>
      <c r="S37" s="55">
        <v>80000</v>
      </c>
      <c r="T37" s="56">
        <v>40000</v>
      </c>
      <c r="U37" s="41">
        <v>90000</v>
      </c>
      <c r="V37" s="89">
        <f>$T$47</f>
        <v>1277000</v>
      </c>
      <c r="W37" s="89">
        <f>$T$47</f>
        <v>1277000</v>
      </c>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row>
    <row r="38" spans="1:110" ht="18" customHeight="1" thickTop="1" thickBot="1">
      <c r="L38" s="177" t="s">
        <v>47</v>
      </c>
      <c r="M38" s="178"/>
      <c r="N38" s="207"/>
      <c r="O38" s="208"/>
      <c r="P38" s="129"/>
      <c r="Q38" s="131"/>
      <c r="R38" s="134"/>
      <c r="S38" s="57">
        <f>S33/S37</f>
        <v>7.0843749999999996</v>
      </c>
      <c r="T38" s="58">
        <f t="shared" ref="T38:W38" si="10">T33/T37</f>
        <v>8.3562499999999993</v>
      </c>
      <c r="U38" s="59">
        <f t="shared" si="10"/>
        <v>1.8444444444444446</v>
      </c>
      <c r="V38" s="59">
        <f t="shared" si="10"/>
        <v>0.11119812059514488</v>
      </c>
      <c r="W38" s="60">
        <f t="shared" si="10"/>
        <v>4.7768206734534066E-2</v>
      </c>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row>
    <row r="39" spans="1:110" ht="18" customHeight="1" thickTop="1" thickBot="1">
      <c r="L39" s="5"/>
      <c r="M39" s="5"/>
      <c r="N39" s="5"/>
      <c r="O39" s="5"/>
      <c r="P39" s="5"/>
      <c r="Q39" s="5"/>
      <c r="R39" s="5"/>
      <c r="S39" s="5"/>
      <c r="T39" s="5"/>
      <c r="U39" s="5"/>
      <c r="V39" s="5"/>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row>
    <row r="40" spans="1:110" ht="18" customHeight="1" thickTop="1" thickBot="1">
      <c r="R40" s="140" t="s">
        <v>48</v>
      </c>
      <c r="S40" s="141"/>
      <c r="T40" s="142"/>
      <c r="U40" s="10"/>
      <c r="V40" s="10"/>
      <c r="W40" s="10"/>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row>
    <row r="41" spans="1:110" ht="18" customHeight="1" thickTop="1">
      <c r="R41" s="143" t="s">
        <v>44</v>
      </c>
      <c r="S41" s="144"/>
      <c r="T41" s="139">
        <f>U35</f>
        <v>90000</v>
      </c>
      <c r="U41" s="5"/>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row>
    <row r="42" spans="1:110" ht="18" customHeight="1">
      <c r="R42" s="145" t="s">
        <v>49</v>
      </c>
      <c r="S42" s="146"/>
      <c r="T42" s="67">
        <f>T41*U38</f>
        <v>166000</v>
      </c>
      <c r="U42" s="5"/>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row>
    <row r="43" spans="1:110" ht="18" customHeight="1">
      <c r="R43" s="145" t="s">
        <v>50</v>
      </c>
      <c r="S43" s="146"/>
      <c r="T43" s="67">
        <f>S34</f>
        <v>80000</v>
      </c>
      <c r="U43" s="5"/>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row>
    <row r="44" spans="1:110" ht="18" customHeight="1">
      <c r="A44" s="182" t="s">
        <v>51</v>
      </c>
      <c r="B44" s="182"/>
      <c r="C44" s="182"/>
      <c r="D44" s="182"/>
      <c r="E44" s="182"/>
      <c r="F44" s="182"/>
      <c r="G44" s="182"/>
      <c r="H44" s="182"/>
      <c r="I44" s="182"/>
      <c r="J44" s="182"/>
      <c r="K44" s="182"/>
      <c r="L44" s="182"/>
      <c r="M44" s="182"/>
      <c r="N44" s="182"/>
      <c r="O44" s="182"/>
      <c r="R44" s="145" t="s">
        <v>52</v>
      </c>
      <c r="S44" s="146"/>
      <c r="T44" s="67">
        <f>T43*S38</f>
        <v>566750</v>
      </c>
      <c r="U44" s="5"/>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row>
    <row r="45" spans="1:110" ht="18" customHeight="1">
      <c r="A45" s="182" t="s">
        <v>53</v>
      </c>
      <c r="B45" s="182"/>
      <c r="C45" s="182"/>
      <c r="D45" s="182"/>
      <c r="E45" s="182"/>
      <c r="F45" s="182"/>
      <c r="G45" s="182"/>
      <c r="H45" s="182"/>
      <c r="I45" s="182"/>
      <c r="J45" s="182"/>
      <c r="K45" s="182"/>
      <c r="L45" s="182"/>
      <c r="M45" s="182"/>
      <c r="N45" s="182"/>
      <c r="O45" s="182"/>
      <c r="R45" s="145" t="s">
        <v>54</v>
      </c>
      <c r="S45" s="146"/>
      <c r="T45" s="67">
        <f>T34</f>
        <v>40000</v>
      </c>
      <c r="U45" s="5"/>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row>
    <row r="46" spans="1:110" ht="18" customHeight="1" thickBot="1">
      <c r="A46" s="209" t="s">
        <v>55</v>
      </c>
      <c r="B46" s="209"/>
      <c r="C46" s="209"/>
      <c r="D46" s="209"/>
      <c r="E46" s="209"/>
      <c r="F46" s="209"/>
      <c r="G46" s="209"/>
      <c r="H46" s="209"/>
      <c r="I46" s="209"/>
      <c r="J46" s="209"/>
      <c r="K46" s="209"/>
      <c r="L46" s="209"/>
      <c r="M46" s="209"/>
      <c r="N46" s="209"/>
      <c r="O46" s="209"/>
      <c r="R46" s="147" t="s">
        <v>56</v>
      </c>
      <c r="S46" s="148"/>
      <c r="T46" s="68">
        <f>T45*T38</f>
        <v>334250</v>
      </c>
      <c r="U46" s="5"/>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row>
    <row r="47" spans="1:110" ht="18" customHeight="1" thickTop="1" thickBot="1">
      <c r="R47" s="149" t="s">
        <v>45</v>
      </c>
      <c r="S47" s="150"/>
      <c r="T47" s="69">
        <f>SUM(T41:T46)</f>
        <v>1277000</v>
      </c>
      <c r="U47" s="10"/>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row>
    <row r="48" spans="1:110" ht="18" customHeight="1" thickTop="1">
      <c r="R48" s="143" t="s">
        <v>57</v>
      </c>
      <c r="S48" s="144"/>
      <c r="T48" s="70">
        <f>T47*V38</f>
        <v>142000</v>
      </c>
      <c r="U48" s="5"/>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row>
    <row r="49" spans="1:110" ht="18" customHeight="1" thickBot="1">
      <c r="R49" s="147" t="s">
        <v>58</v>
      </c>
      <c r="S49" s="148"/>
      <c r="T49" s="68">
        <f>T47*W38</f>
        <v>61000</v>
      </c>
      <c r="U49" s="5"/>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row>
    <row r="50" spans="1:110" ht="18" customHeight="1" thickTop="1" thickBot="1">
      <c r="A50" s="1"/>
      <c r="B50" s="1"/>
      <c r="C50" s="1"/>
      <c r="D50" s="1"/>
      <c r="E50" s="1"/>
      <c r="F50" s="1"/>
      <c r="G50" s="1"/>
      <c r="H50" s="1"/>
      <c r="I50" s="1"/>
      <c r="J50" s="1"/>
      <c r="K50" s="1"/>
      <c r="L50" s="1"/>
      <c r="R50" s="149" t="s">
        <v>59</v>
      </c>
      <c r="S50" s="150"/>
      <c r="T50" s="69">
        <f>SUM(T47:T49)</f>
        <v>1480000</v>
      </c>
      <c r="U50" s="10"/>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row>
    <row r="51" spans="1:110" ht="18" customHeight="1" thickTop="1">
      <c r="A51" s="1"/>
      <c r="B51" s="1"/>
      <c r="C51" s="1"/>
      <c r="D51" s="1"/>
      <c r="E51" s="1"/>
      <c r="F51" s="1"/>
      <c r="G51" s="1"/>
      <c r="H51" s="1"/>
      <c r="I51" s="1"/>
      <c r="J51" s="1"/>
      <c r="K51" s="1"/>
      <c r="L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row>
    <row r="52" spans="1:110" ht="15">
      <c r="A52" s="1"/>
      <c r="B52" s="1"/>
      <c r="C52" s="1"/>
      <c r="D52" s="1"/>
      <c r="E52" s="1"/>
      <c r="F52" s="1"/>
      <c r="G52" s="1"/>
      <c r="H52" s="1"/>
      <c r="I52" s="1"/>
      <c r="J52" s="1"/>
      <c r="K52" s="1"/>
      <c r="L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row>
    <row r="53" spans="1:110" ht="15">
      <c r="A53" s="1"/>
      <c r="B53" s="1"/>
      <c r="C53" s="1"/>
      <c r="D53" s="1"/>
      <c r="E53" s="1"/>
      <c r="F53" s="1"/>
      <c r="G53" s="1"/>
      <c r="H53" s="1"/>
      <c r="I53" s="1"/>
      <c r="J53" s="1"/>
      <c r="K53" s="1"/>
      <c r="L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row>
    <row r="54" spans="1:110" ht="15">
      <c r="A54" s="1"/>
      <c r="B54" s="1"/>
      <c r="C54" s="1"/>
      <c r="D54" s="1"/>
      <c r="E54" s="1"/>
      <c r="F54" s="1"/>
      <c r="G54" s="1"/>
      <c r="H54" s="1"/>
      <c r="I54" s="1"/>
      <c r="J54" s="1"/>
      <c r="K54" s="1"/>
      <c r="L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row>
    <row r="55" spans="1:110" ht="15">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row>
    <row r="56" spans="1:110" ht="15">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row>
    <row r="57" spans="1:110" ht="15">
      <c r="A57" s="1"/>
      <c r="B57" s="1"/>
      <c r="C57" s="1"/>
      <c r="D57" s="1"/>
      <c r="E57" s="1"/>
      <c r="F57" s="1"/>
      <c r="G57" s="1"/>
      <c r="H57" s="1"/>
      <c r="I57" s="1"/>
      <c r="J57" s="1"/>
      <c r="K57" s="1"/>
      <c r="L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row>
    <row r="58" spans="1:110" ht="15">
      <c r="A58" s="1"/>
      <c r="B58" s="1"/>
      <c r="C58" s="1"/>
      <c r="D58" s="1"/>
      <c r="E58" s="1"/>
      <c r="F58" s="1"/>
      <c r="G58" s="1"/>
      <c r="H58" s="1"/>
      <c r="I58" s="1"/>
      <c r="J58" s="1"/>
      <c r="K58" s="1"/>
      <c r="L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row>
    <row r="59" spans="1:110" ht="15">
      <c r="A59" s="1"/>
      <c r="B59" s="1"/>
      <c r="C59" s="1"/>
      <c r="D59" s="1"/>
      <c r="E59" s="1"/>
      <c r="F59" s="1"/>
      <c r="G59" s="1"/>
      <c r="H59" s="1"/>
      <c r="I59" s="1"/>
      <c r="J59" s="1"/>
      <c r="K59" s="1"/>
      <c r="L59" s="1"/>
      <c r="M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row>
    <row r="60" spans="1:110" ht="15">
      <c r="A60" s="1"/>
      <c r="B60" s="1"/>
      <c r="C60" s="1"/>
      <c r="D60" s="1"/>
      <c r="E60" s="1"/>
      <c r="F60" s="1"/>
      <c r="G60" s="1"/>
      <c r="H60" s="1"/>
      <c r="I60" s="1"/>
      <c r="J60" s="1"/>
      <c r="K60" s="1"/>
      <c r="L60" s="1"/>
      <c r="M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row>
    <row r="61" spans="1:110" ht="15">
      <c r="A61" s="1"/>
      <c r="B61" s="1"/>
      <c r="C61" s="1"/>
      <c r="D61" s="1"/>
      <c r="E61" s="1"/>
      <c r="F61" s="1"/>
      <c r="G61" s="1"/>
      <c r="H61" s="1"/>
      <c r="I61" s="1"/>
      <c r="J61" s="1"/>
      <c r="K61" s="1"/>
      <c r="L61" s="1"/>
      <c r="M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row>
    <row r="62" spans="1:110" ht="15">
      <c r="A62" s="1"/>
      <c r="B62" s="1"/>
      <c r="C62" s="1"/>
      <c r="D62" s="1"/>
      <c r="E62" s="1"/>
      <c r="F62" s="1"/>
      <c r="G62" s="1"/>
      <c r="H62" s="1"/>
      <c r="I62" s="1"/>
      <c r="J62" s="1"/>
      <c r="K62" s="1"/>
      <c r="L62" s="1"/>
      <c r="M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row>
    <row r="63" spans="1:110" ht="15">
      <c r="A63" s="1"/>
      <c r="B63" s="1"/>
      <c r="C63" s="1"/>
      <c r="D63" s="1"/>
      <c r="E63" s="1"/>
      <c r="F63" s="1"/>
      <c r="G63" s="1"/>
      <c r="H63" s="1"/>
      <c r="I63" s="1"/>
      <c r="J63" s="1"/>
      <c r="K63" s="1"/>
      <c r="L63" s="1"/>
      <c r="M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row>
    <row r="64" spans="1:110" ht="15">
      <c r="A64" s="1"/>
      <c r="B64" s="1"/>
      <c r="C64" s="1"/>
      <c r="D64" s="1"/>
      <c r="E64" s="1"/>
      <c r="F64" s="1"/>
      <c r="G64" s="1"/>
      <c r="H64" s="1"/>
      <c r="I64" s="1"/>
      <c r="J64" s="1"/>
      <c r="K64" s="1"/>
      <c r="L64" s="1"/>
      <c r="M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row>
    <row r="65" spans="1:110" ht="15">
      <c r="A65" s="1"/>
      <c r="B65" s="1"/>
      <c r="C65" s="1"/>
      <c r="D65" s="1"/>
      <c r="E65" s="1"/>
      <c r="F65" s="1"/>
      <c r="G65" s="1"/>
      <c r="H65" s="1"/>
      <c r="I65" s="1"/>
      <c r="J65" s="1"/>
      <c r="K65" s="1"/>
      <c r="L65" s="1"/>
      <c r="M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row>
    <row r="66" spans="1:110" ht="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row>
    <row r="67" spans="1:110" ht="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row>
    <row r="68" spans="1:110" ht="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row>
    <row r="69" spans="1:110" ht="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row>
    <row r="70" spans="1:110" ht="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row>
    <row r="71" spans="1:110" ht="15">
      <c r="A71" s="1"/>
      <c r="B71" s="1"/>
      <c r="C71" s="1"/>
      <c r="D71" s="1"/>
      <c r="E71" s="1"/>
      <c r="F71" s="1"/>
      <c r="G71" s="1"/>
      <c r="H71" s="1"/>
      <c r="I71" s="1"/>
      <c r="J71" s="1"/>
      <c r="K71" s="1"/>
      <c r="L71" s="1"/>
      <c r="M71" s="1"/>
      <c r="N71" s="1"/>
      <c r="O71" s="1"/>
      <c r="P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row>
  </sheetData>
  <mergeCells count="75">
    <mergeCell ref="R50:S50"/>
    <mergeCell ref="R42:S42"/>
    <mergeCell ref="R43:S43"/>
    <mergeCell ref="A44:O44"/>
    <mergeCell ref="R44:S44"/>
    <mergeCell ref="A45:O45"/>
    <mergeCell ref="R45:S45"/>
    <mergeCell ref="A46:O46"/>
    <mergeCell ref="R46:S46"/>
    <mergeCell ref="R47:S47"/>
    <mergeCell ref="R48:S48"/>
    <mergeCell ref="R49:S49"/>
    <mergeCell ref="R41:S41"/>
    <mergeCell ref="L34:M34"/>
    <mergeCell ref="N34:O34"/>
    <mergeCell ref="L35:M35"/>
    <mergeCell ref="N35:O35"/>
    <mergeCell ref="L36:M36"/>
    <mergeCell ref="N36:O36"/>
    <mergeCell ref="L37:M37"/>
    <mergeCell ref="N37:O37"/>
    <mergeCell ref="L38:M38"/>
    <mergeCell ref="N38:O38"/>
    <mergeCell ref="R40:T40"/>
    <mergeCell ref="L31:M31"/>
    <mergeCell ref="N31:O31"/>
    <mergeCell ref="L32:M32"/>
    <mergeCell ref="N32:O32"/>
    <mergeCell ref="L33:M33"/>
    <mergeCell ref="N33:O33"/>
    <mergeCell ref="A29:B29"/>
    <mergeCell ref="L29:M29"/>
    <mergeCell ref="N29:O29"/>
    <mergeCell ref="A30:B30"/>
    <mergeCell ref="L30:M30"/>
    <mergeCell ref="N30:O30"/>
    <mergeCell ref="A27:B27"/>
    <mergeCell ref="L27:M27"/>
    <mergeCell ref="N27:O27"/>
    <mergeCell ref="A28:B28"/>
    <mergeCell ref="L28:M28"/>
    <mergeCell ref="N28:O28"/>
    <mergeCell ref="A25:B25"/>
    <mergeCell ref="L25:M25"/>
    <mergeCell ref="N25:O25"/>
    <mergeCell ref="A26:B26"/>
    <mergeCell ref="L26:M26"/>
    <mergeCell ref="N26:O26"/>
    <mergeCell ref="A23:B23"/>
    <mergeCell ref="L23:M23"/>
    <mergeCell ref="N23:O23"/>
    <mergeCell ref="A24:B24"/>
    <mergeCell ref="L24:M24"/>
    <mergeCell ref="N24:O24"/>
    <mergeCell ref="W21:W22"/>
    <mergeCell ref="A14:L14"/>
    <mergeCell ref="A15:L15"/>
    <mergeCell ref="A16:L16"/>
    <mergeCell ref="A17:L17"/>
    <mergeCell ref="A18:L18"/>
    <mergeCell ref="A20:B21"/>
    <mergeCell ref="C20:J20"/>
    <mergeCell ref="L20:M22"/>
    <mergeCell ref="A22:B22"/>
    <mergeCell ref="N20:O22"/>
    <mergeCell ref="P20:Q20"/>
    <mergeCell ref="R20:T20"/>
    <mergeCell ref="U21:U22"/>
    <mergeCell ref="V21:V22"/>
    <mergeCell ref="A12:L12"/>
    <mergeCell ref="A9:F9"/>
    <mergeCell ref="G9:L9"/>
    <mergeCell ref="A10:F10"/>
    <mergeCell ref="G10:L10"/>
    <mergeCell ref="A11:L11"/>
  </mergeCells>
  <pageMargins left="0.7" right="0.7" top="0.78740157499999996" bottom="0.78740157499999996"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B4E14312E32E74DA467A537E973722E" ma:contentTypeVersion="8" ma:contentTypeDescription="Ein neues Dokument erstellen." ma:contentTypeScope="" ma:versionID="32fd6ce731f0a270abcea95056f8d431">
  <xsd:schema xmlns:xsd="http://www.w3.org/2001/XMLSchema" xmlns:xs="http://www.w3.org/2001/XMLSchema" xmlns:p="http://schemas.microsoft.com/office/2006/metadata/properties" xmlns:ns2="338bfb26-5841-4ed7-948b-280e849a9fdb" targetNamespace="http://schemas.microsoft.com/office/2006/metadata/properties" ma:root="true" ma:fieldsID="20486bf88eba5f93d8c331636e38b233" ns2:_="">
    <xsd:import namespace="338bfb26-5841-4ed7-948b-280e849a9fd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bfb26-5841-4ed7-948b-280e849a9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613314-156A-4528-9220-54E84F152879}"/>
</file>

<file path=customXml/itemProps2.xml><?xml version="1.0" encoding="utf-8"?>
<ds:datastoreItem xmlns:ds="http://schemas.openxmlformats.org/officeDocument/2006/customXml" ds:itemID="{9B266BB9-3ED2-4F8B-A8CF-330A3D9B759F}"/>
</file>

<file path=customXml/itemProps3.xml><?xml version="1.0" encoding="utf-8"?>
<ds:datastoreItem xmlns:ds="http://schemas.openxmlformats.org/officeDocument/2006/customXml" ds:itemID="{B6AA4CE1-349F-4A94-A52A-2AAB1843FB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Selina de Buhr</dc:creator>
  <cp:keywords/>
  <dc:description/>
  <cp:lastModifiedBy>Wemke de Vries</cp:lastModifiedBy>
  <cp:revision/>
  <dcterms:created xsi:type="dcterms:W3CDTF">2020-12-20T14:28:10Z</dcterms:created>
  <dcterms:modified xsi:type="dcterms:W3CDTF">2022-01-06T09:08:41Z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0x010100BB4E14312E32E74DA467A537E973722E</vt:lpwstr>
  </property>
</Properties>
</file>