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600" yWindow="20" windowWidth="26900" windowHeight="15740" activeTab="2"/>
  </bookViews>
  <sheets>
    <sheet name="info" sheetId="8" r:id="rId1"/>
    <sheet name="ROI I" sheetId="2" r:id="rId2"/>
    <sheet name="ROI II" sheetId="7"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J20" i="7" l="1"/>
  <c r="J24" i="7"/>
  <c r="J28" i="7"/>
  <c r="J32" i="7"/>
  <c r="H26" i="7"/>
  <c r="M19" i="2"/>
  <c r="M12" i="2"/>
  <c r="K19" i="2"/>
  <c r="K41" i="7"/>
  <c r="K45" i="7"/>
  <c r="K49" i="7"/>
  <c r="I42" i="7"/>
  <c r="K40" i="7"/>
  <c r="K44" i="7"/>
  <c r="K48" i="7"/>
  <c r="I41" i="7"/>
  <c r="I48" i="7"/>
  <c r="F44" i="7"/>
  <c r="F36" i="7"/>
  <c r="D39" i="7"/>
  <c r="J21" i="7"/>
  <c r="I49" i="7"/>
  <c r="F45" i="7"/>
  <c r="F37" i="7"/>
  <c r="D40" i="7"/>
  <c r="J33" i="7"/>
  <c r="J29" i="7"/>
  <c r="J25" i="7"/>
  <c r="H27" i="7"/>
  <c r="F34" i="2"/>
  <c r="F41" i="2"/>
  <c r="I53" i="2"/>
  <c r="K53" i="2"/>
  <c r="K49" i="2"/>
  <c r="K45" i="2"/>
  <c r="Q33" i="2"/>
  <c r="O33" i="2"/>
  <c r="M33" i="2"/>
  <c r="K33" i="2"/>
  <c r="Q27" i="2"/>
  <c r="O27" i="2"/>
  <c r="M27" i="2"/>
  <c r="M20" i="2"/>
  <c r="M13" i="2"/>
  <c r="K20" i="2"/>
  <c r="F29" i="7"/>
  <c r="H20" i="7"/>
  <c r="F23" i="7"/>
  <c r="F30" i="7"/>
  <c r="D28" i="7"/>
  <c r="H19" i="7"/>
  <c r="F33" i="2"/>
  <c r="F40" i="2"/>
  <c r="I52" i="2"/>
  <c r="K52" i="2"/>
  <c r="K48" i="2"/>
  <c r="K44" i="2"/>
  <c r="Q32" i="2"/>
  <c r="O32" i="2"/>
  <c r="M32" i="2"/>
  <c r="K32" i="2"/>
  <c r="Q26" i="2"/>
  <c r="O26" i="2"/>
  <c r="M26" i="2"/>
  <c r="K27" i="2"/>
  <c r="I26" i="2"/>
  <c r="I31" i="2"/>
  <c r="I32" i="2"/>
  <c r="I45" i="2"/>
  <c r="F48" i="2"/>
  <c r="D43" i="2"/>
  <c r="I46" i="2"/>
  <c r="F49" i="2"/>
  <c r="D44" i="2"/>
  <c r="B35" i="7"/>
  <c r="F13" i="7"/>
  <c r="F27" i="2"/>
  <c r="D32" i="2"/>
  <c r="K26" i="2"/>
  <c r="I25" i="2"/>
  <c r="F26" i="2"/>
  <c r="D31" i="2"/>
  <c r="F22" i="7"/>
  <c r="D27" i="7"/>
  <c r="B34" i="7"/>
  <c r="F12" i="7"/>
  <c r="B39" i="2"/>
  <c r="F11" i="2"/>
  <c r="B38" i="2"/>
  <c r="F10" i="2"/>
</calcChain>
</file>

<file path=xl/sharedStrings.xml><?xml version="1.0" encoding="utf-8"?>
<sst xmlns="http://schemas.openxmlformats.org/spreadsheetml/2006/main" count="149" uniqueCount="87">
  <si>
    <t>Return on</t>
  </si>
  <si>
    <t>Investment</t>
  </si>
  <si>
    <r>
      <t xml:space="preserve">          </t>
    </r>
    <r>
      <rPr>
        <sz val="11"/>
        <rFont val="Arial Black"/>
        <family val="2"/>
      </rPr>
      <t xml:space="preserve"> :</t>
    </r>
  </si>
  <si>
    <r>
      <t xml:space="preserve">       </t>
    </r>
    <r>
      <rPr>
        <sz val="11"/>
        <rFont val="Arial Black"/>
        <family val="2"/>
      </rPr>
      <t xml:space="preserve">    </t>
    </r>
    <r>
      <rPr>
        <b/>
        <sz val="16"/>
        <rFont val="Arial Black"/>
        <family val="2"/>
      </rPr>
      <t>*</t>
    </r>
  </si>
  <si>
    <r>
      <t xml:space="preserve">          </t>
    </r>
    <r>
      <rPr>
        <sz val="11"/>
        <rFont val="Arial Black"/>
        <family val="2"/>
      </rPr>
      <t xml:space="preserve">  :</t>
    </r>
  </si>
  <si>
    <t>+</t>
  </si>
  <si>
    <r>
      <t xml:space="preserve">         </t>
    </r>
    <r>
      <rPr>
        <sz val="12"/>
        <rFont val="Arial Black"/>
        <family val="2"/>
      </rPr>
      <t>-</t>
    </r>
  </si>
  <si>
    <t xml:space="preserve">      +</t>
  </si>
  <si>
    <r>
      <t xml:space="preserve">         </t>
    </r>
    <r>
      <rPr>
        <sz val="12"/>
        <rFont val="Arial Black"/>
        <family val="2"/>
      </rPr>
      <t xml:space="preserve"> -</t>
    </r>
  </si>
  <si>
    <r>
      <t xml:space="preserve">       </t>
    </r>
    <r>
      <rPr>
        <sz val="12"/>
        <rFont val="Arial Black"/>
        <family val="2"/>
      </rPr>
      <t>=</t>
    </r>
  </si>
  <si>
    <r>
      <t xml:space="preserve">       </t>
    </r>
    <r>
      <rPr>
        <sz val="12"/>
        <rFont val="Arial Black"/>
        <family val="2"/>
      </rPr>
      <t>+</t>
    </r>
  </si>
  <si>
    <r>
      <t xml:space="preserve">        </t>
    </r>
    <r>
      <rPr>
        <sz val="12"/>
        <rFont val="Arial Black"/>
        <family val="2"/>
      </rPr>
      <t>+</t>
    </r>
  </si>
  <si>
    <t>material</t>
  </si>
  <si>
    <r>
      <t xml:space="preserve">         </t>
    </r>
    <r>
      <rPr>
        <sz val="12"/>
        <rFont val="Arial Black"/>
        <family val="2"/>
      </rPr>
      <t xml:space="preserve"> </t>
    </r>
    <r>
      <rPr>
        <b/>
        <sz val="12"/>
        <rFont val="Arial Black"/>
        <family val="2"/>
      </rPr>
      <t>-</t>
    </r>
  </si>
  <si>
    <r>
      <t xml:space="preserve">        </t>
    </r>
    <r>
      <rPr>
        <sz val="12"/>
        <rFont val="Arial Black"/>
        <family val="2"/>
      </rPr>
      <t>=</t>
    </r>
  </si>
  <si>
    <r>
      <t xml:space="preserve">           </t>
    </r>
    <r>
      <rPr>
        <b/>
        <sz val="12"/>
        <rFont val="Arial Black"/>
        <family val="2"/>
      </rPr>
      <t>-</t>
    </r>
  </si>
  <si>
    <r>
      <t xml:space="preserve">           </t>
    </r>
    <r>
      <rPr>
        <sz val="12"/>
        <rFont val="Arial Black"/>
        <family val="2"/>
      </rPr>
      <t>+</t>
    </r>
  </si>
  <si>
    <r>
      <t xml:space="preserve">        </t>
    </r>
    <r>
      <rPr>
        <sz val="11"/>
        <rFont val="Arial Black"/>
        <family val="2"/>
      </rPr>
      <t xml:space="preserve">  :</t>
    </r>
  </si>
  <si>
    <t xml:space="preserve">                                             a)</t>
  </si>
  <si>
    <t xml:space="preserve">                                             b)</t>
  </si>
  <si>
    <t>ROI a)</t>
  </si>
  <si>
    <t>ROI b)</t>
  </si>
  <si>
    <r>
      <t xml:space="preserve">      </t>
    </r>
    <r>
      <rPr>
        <sz val="11"/>
        <rFont val="Arial Black"/>
        <family val="2"/>
      </rPr>
      <t xml:space="preserve">  </t>
    </r>
    <r>
      <rPr>
        <b/>
        <sz val="16"/>
        <rFont val="Arial Black"/>
        <family val="2"/>
      </rPr>
      <t>*</t>
    </r>
  </si>
  <si>
    <t xml:space="preserve">                                         a)</t>
  </si>
  <si>
    <t xml:space="preserve">                                         b)</t>
  </si>
  <si>
    <t>© Controllinglexikon.de</t>
  </si>
  <si>
    <t>of sale</t>
  </si>
  <si>
    <t>production</t>
  </si>
  <si>
    <t>overhead costs</t>
  </si>
  <si>
    <t>indirect</t>
  </si>
  <si>
    <t>material costs</t>
  </si>
  <si>
    <t>direct</t>
  </si>
  <si>
    <t>labour</t>
  </si>
  <si>
    <t>other variable</t>
  </si>
  <si>
    <t>fixed costs</t>
  </si>
  <si>
    <t>general</t>
  </si>
  <si>
    <t>expenses</t>
  </si>
  <si>
    <t>distribution costs</t>
  </si>
  <si>
    <t>capital</t>
  </si>
  <si>
    <t>turnover</t>
  </si>
  <si>
    <t>invested</t>
  </si>
  <si>
    <t>circulating</t>
  </si>
  <si>
    <t>assets</t>
  </si>
  <si>
    <t>means of</t>
  </si>
  <si>
    <t>payment</t>
  </si>
  <si>
    <t>arrears</t>
  </si>
  <si>
    <t>balances</t>
  </si>
  <si>
    <t>capital assets</t>
  </si>
  <si>
    <t>volume</t>
  </si>
  <si>
    <t>gross transaction</t>
  </si>
  <si>
    <t>proceeds costs</t>
  </si>
  <si>
    <t>of sales</t>
  </si>
  <si>
    <t>proceeds costs of sales</t>
  </si>
  <si>
    <t>production material</t>
  </si>
  <si>
    <t>direct labour</t>
  </si>
  <si>
    <t>other variable fixed costs</t>
  </si>
  <si>
    <t>production overhead costs</t>
  </si>
  <si>
    <t>indirect material costs</t>
  </si>
  <si>
    <t>general expenses</t>
  </si>
  <si>
    <t>indirect distribution costs</t>
  </si>
  <si>
    <t>means of payment</t>
  </si>
  <si>
    <t>input area</t>
  </si>
  <si>
    <t>output area</t>
  </si>
  <si>
    <t>asstes</t>
  </si>
  <si>
    <t>primary costs</t>
  </si>
  <si>
    <t>labour costs</t>
  </si>
  <si>
    <t>interest</t>
  </si>
  <si>
    <t>other costs</t>
  </si>
  <si>
    <t>full costs</t>
  </si>
  <si>
    <t>partial costs</t>
  </si>
  <si>
    <t>marginal</t>
  </si>
  <si>
    <t>income</t>
  </si>
  <si>
    <t>variable costs</t>
  </si>
  <si>
    <t>Input cells</t>
  </si>
  <si>
    <t>Output area</t>
  </si>
  <si>
    <t>Output cells</t>
  </si>
  <si>
    <t>All indications and formulae without engagement.</t>
  </si>
  <si>
    <t>Return on investment</t>
  </si>
  <si>
    <t>Author: Pauli</t>
  </si>
  <si>
    <t>return on</t>
  </si>
  <si>
    <t>sales</t>
  </si>
  <si>
    <t>revenue</t>
  </si>
  <si>
    <t>cpital</t>
  </si>
  <si>
    <t>clear</t>
  </si>
  <si>
    <t>gross revenue</t>
  </si>
  <si>
    <t>The return on investment is one of the most famous ratio systems. It describes the profit ratio, which is the product of the operating profit margin and the capital turnover. The operating profit margin desribes the resulting income per transaction volume. The capital turnover shows the frequency of the turnover of the invested capital and points out the intensive utility of the assets. Therefore, the ROI shows the increase, which is achieved by the shareholders' and the borrowed capital.</t>
  </si>
  <si>
    <t>Cf.:Horngren(2005): Management Accounting, 13th Edition, Pearson Education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</si>
</sst>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43" formatCode="_-* #,##0.00\ _€_-;\-* #,##0.00\ _€_-;_-* &quot;-&quot;??\ _€_-;_-@_-"/>
    <numFmt numFmtId="164" formatCode="_-* #,##0.00\ [$€-407]_-;\-* #,##0.00\ [$€-407]_-;_-* &quot;-&quot;??\ [$€-407]_-;_-@_-"/>
  </numFmts>
  <fonts count="17" x14ac:knownFonts="1">
    <font>
      <sz val="11"/>
      <name val="Arial"/>
    </font>
    <font>
      <sz val="11"/>
      <name val="Arial"/>
      <family val="2"/>
    </font>
    <font>
      <sz val="8"/>
      <name val="Arial"/>
      <family val="2"/>
    </font>
    <font>
      <sz val="11"/>
      <name val="Arial"/>
      <family val="2"/>
    </font>
    <font>
      <b/>
      <sz val="10"/>
      <name val="Arial Black"/>
      <family val="2"/>
    </font>
    <font>
      <sz val="11"/>
      <name val="Arial Black"/>
      <family val="2"/>
    </font>
    <font>
      <sz val="10"/>
      <name val="Arial Black"/>
      <family val="2"/>
    </font>
    <font>
      <sz val="11"/>
      <name val="Arial"/>
      <family val="2"/>
    </font>
    <font>
      <sz val="12"/>
      <name val="Arial Black"/>
      <family val="2"/>
    </font>
    <font>
      <b/>
      <sz val="12"/>
      <name val="Arial Black"/>
      <family val="2"/>
    </font>
    <font>
      <b/>
      <sz val="16"/>
      <name val="Arial Black"/>
      <family val="2"/>
    </font>
    <font>
      <sz val="10"/>
      <name val="Arial"/>
      <family val="2"/>
    </font>
    <font>
      <b/>
      <sz val="11"/>
      <name val="Arial"/>
      <family val="2"/>
    </font>
    <font>
      <u/>
      <sz val="11"/>
      <name val="Arial Black"/>
      <family val="2"/>
    </font>
    <font>
      <b/>
      <sz val="10"/>
      <name val="Arial"/>
      <family val="2"/>
    </font>
    <font>
      <b/>
      <u/>
      <sz val="13"/>
      <name val="Arial Black"/>
      <family val="2"/>
    </font>
    <font>
      <b/>
      <sz val="18"/>
      <name val="Arial"/>
      <family val="2"/>
    </font>
  </fonts>
  <fills count="9">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9C9C9C"/>
        <bgColor indexed="64"/>
      </patternFill>
    </fill>
    <fill>
      <patternFill patternType="solid">
        <fgColor rgb="FFFFFF9C"/>
        <bgColor indexed="64"/>
      </patternFill>
    </fill>
    <fill>
      <patternFill patternType="solid">
        <fgColor rgb="FFA6A6A6"/>
        <bgColor indexed="64"/>
      </patternFill>
    </fill>
    <fill>
      <patternFill patternType="solid">
        <fgColor rgb="FF006698"/>
        <bgColor indexed="64"/>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5">
    <xf numFmtId="0" fontId="0" fillId="0" borderId="0"/>
    <xf numFmtId="43" fontId="1" fillId="0" borderId="0" applyFont="0" applyFill="0" applyBorder="0" applyAlignment="0" applyProtection="0"/>
    <xf numFmtId="0" fontId="11" fillId="0" borderId="0"/>
    <xf numFmtId="0" fontId="11" fillId="0" borderId="0"/>
    <xf numFmtId="44" fontId="1" fillId="0" borderId="0" applyFont="0" applyFill="0" applyBorder="0" applyAlignment="0" applyProtection="0"/>
  </cellStyleXfs>
  <cellXfs count="92">
    <xf numFmtId="0" fontId="0" fillId="0" borderId="0" xfId="0"/>
    <xf numFmtId="44" fontId="7" fillId="3" borderId="8" xfId="4" applyNumberFormat="1" applyFont="1" applyFill="1" applyBorder="1" applyProtection="1">
      <protection locked="0"/>
    </xf>
    <xf numFmtId="44" fontId="7" fillId="3" borderId="9" xfId="4" applyFont="1" applyFill="1" applyBorder="1" applyProtection="1">
      <protection locked="0"/>
    </xf>
    <xf numFmtId="44" fontId="7" fillId="3" borderId="8" xfId="4" applyFont="1" applyFill="1" applyBorder="1" applyProtection="1">
      <protection locked="0"/>
    </xf>
    <xf numFmtId="44" fontId="0" fillId="3" borderId="8" xfId="0" applyNumberFormat="1" applyFont="1" applyFill="1" applyBorder="1" applyProtection="1"/>
    <xf numFmtId="44" fontId="3" fillId="3" borderId="9" xfId="4" applyFont="1" applyFill="1" applyBorder="1" applyProtection="1"/>
    <xf numFmtId="0" fontId="0" fillId="0" borderId="0" xfId="0" applyProtection="1"/>
    <xf numFmtId="0" fontId="0" fillId="2" borderId="0" xfId="0" applyFill="1" applyProtection="1"/>
    <xf numFmtId="0" fontId="7" fillId="0" borderId="0" xfId="0" applyFont="1" applyProtection="1"/>
    <xf numFmtId="0" fontId="15" fillId="0" borderId="0" xfId="0" applyFont="1" applyProtection="1"/>
    <xf numFmtId="0" fontId="0" fillId="0" borderId="0" xfId="0" applyAlignment="1" applyProtection="1">
      <alignment textRotation="90"/>
    </xf>
    <xf numFmtId="0" fontId="13" fillId="0" borderId="0" xfId="0" applyFont="1" applyProtection="1"/>
    <xf numFmtId="0" fontId="12" fillId="0" borderId="7" xfId="0" applyFont="1" applyBorder="1" applyProtection="1"/>
    <xf numFmtId="0" fontId="4" fillId="2" borderId="1" xfId="0" applyFont="1" applyFill="1" applyBorder="1" applyAlignment="1" applyProtection="1">
      <alignment horizontal="left"/>
    </xf>
    <xf numFmtId="0" fontId="12" fillId="2" borderId="6" xfId="0" applyFont="1" applyFill="1" applyBorder="1" applyProtection="1"/>
    <xf numFmtId="0" fontId="4" fillId="0" borderId="2" xfId="0" applyFont="1" applyBorder="1" applyAlignment="1" applyProtection="1">
      <alignment horizontal="left"/>
    </xf>
    <xf numFmtId="0" fontId="4" fillId="0" borderId="1" xfId="0" applyFont="1" applyBorder="1" applyAlignment="1" applyProtection="1">
      <alignment horizontal="left"/>
    </xf>
    <xf numFmtId="0" fontId="4" fillId="0" borderId="3" xfId="0" applyFont="1" applyBorder="1" applyAlignment="1" applyProtection="1">
      <alignment horizontal="left"/>
    </xf>
    <xf numFmtId="0" fontId="7" fillId="0" borderId="0" xfId="0" applyFont="1" applyAlignment="1" applyProtection="1"/>
    <xf numFmtId="0" fontId="4" fillId="0" borderId="3" xfId="0" applyFont="1" applyBorder="1" applyProtection="1"/>
    <xf numFmtId="0" fontId="7" fillId="0" borderId="0" xfId="0" applyFont="1" applyAlignment="1" applyProtection="1">
      <alignment horizontal="left"/>
    </xf>
    <xf numFmtId="0" fontId="8" fillId="0" borderId="0" xfId="0" applyFont="1" applyProtection="1"/>
    <xf numFmtId="0" fontId="4" fillId="0" borderId="0" xfId="0" applyFont="1" applyAlignment="1" applyProtection="1">
      <alignment horizontal="center"/>
    </xf>
    <xf numFmtId="0" fontId="6" fillId="0" borderId="0" xfId="0" applyFont="1" applyProtection="1"/>
    <xf numFmtId="0" fontId="14" fillId="0" borderId="0" xfId="0" applyFont="1" applyAlignment="1" applyProtection="1">
      <alignment horizontal="center"/>
    </xf>
    <xf numFmtId="0" fontId="11" fillId="0" borderId="0" xfId="0" applyFont="1" applyProtection="1"/>
    <xf numFmtId="44" fontId="3" fillId="3" borderId="8" xfId="4" applyFont="1" applyFill="1" applyBorder="1" applyProtection="1">
      <protection locked="0"/>
    </xf>
    <xf numFmtId="44" fontId="3" fillId="3" borderId="9" xfId="4" applyFont="1" applyFill="1" applyBorder="1" applyProtection="1">
      <protection locked="0"/>
    </xf>
    <xf numFmtId="44" fontId="7" fillId="3" borderId="8" xfId="0" applyNumberFormat="1" applyFont="1" applyFill="1" applyBorder="1" applyProtection="1">
      <protection locked="0"/>
    </xf>
    <xf numFmtId="44" fontId="7" fillId="3" borderId="9" xfId="0" applyNumberFormat="1" applyFont="1" applyFill="1" applyBorder="1" applyProtection="1">
      <protection locked="0"/>
    </xf>
    <xf numFmtId="10" fontId="0" fillId="3" borderId="12" xfId="0" applyNumberFormat="1" applyFill="1" applyBorder="1" applyProtection="1">
      <protection locked="0"/>
    </xf>
    <xf numFmtId="10" fontId="3" fillId="3" borderId="11" xfId="4" applyNumberFormat="1" applyFont="1" applyFill="1" applyBorder="1" applyProtection="1">
      <protection locked="0"/>
    </xf>
    <xf numFmtId="44" fontId="11" fillId="3" borderId="8" xfId="4" applyFont="1" applyFill="1" applyBorder="1" applyProtection="1">
      <protection locked="0"/>
    </xf>
    <xf numFmtId="164" fontId="11" fillId="3" borderId="9" xfId="4" applyNumberFormat="1" applyFont="1" applyFill="1" applyBorder="1" applyProtection="1">
      <protection locked="0"/>
    </xf>
    <xf numFmtId="10" fontId="0" fillId="3" borderId="8" xfId="0" applyNumberFormat="1" applyFont="1" applyFill="1" applyBorder="1" applyProtection="1">
      <protection locked="0"/>
    </xf>
    <xf numFmtId="10" fontId="0" fillId="3" borderId="9" xfId="0" applyNumberFormat="1" applyFont="1" applyFill="1" applyBorder="1" applyProtection="1">
      <protection locked="0"/>
    </xf>
    <xf numFmtId="10" fontId="7" fillId="3" borderId="9" xfId="0" applyNumberFormat="1" applyFont="1" applyFill="1" applyBorder="1" applyProtection="1">
      <protection locked="0"/>
    </xf>
    <xf numFmtId="43" fontId="3" fillId="3" borderId="8" xfId="1" applyFont="1" applyFill="1" applyBorder="1" applyProtection="1">
      <protection locked="0"/>
    </xf>
    <xf numFmtId="43" fontId="3" fillId="3" borderId="9" xfId="1" applyFont="1" applyFill="1" applyBorder="1" applyProtection="1">
      <protection locked="0"/>
    </xf>
    <xf numFmtId="164" fontId="7" fillId="3" borderId="8" xfId="4" applyNumberFormat="1" applyFont="1" applyFill="1" applyBorder="1" applyProtection="1">
      <protection locked="0"/>
    </xf>
    <xf numFmtId="44" fontId="7" fillId="4" borderId="10" xfId="4" applyFont="1" applyFill="1" applyBorder="1" applyProtection="1">
      <protection locked="0"/>
    </xf>
    <xf numFmtId="44" fontId="7" fillId="4" borderId="1" xfId="4" applyFont="1" applyFill="1" applyBorder="1" applyProtection="1">
      <protection locked="0"/>
    </xf>
    <xf numFmtId="44" fontId="7" fillId="4" borderId="13" xfId="4" applyFont="1" applyFill="1" applyBorder="1" applyProtection="1">
      <protection locked="0"/>
    </xf>
    <xf numFmtId="44" fontId="7" fillId="4" borderId="14" xfId="4" applyFont="1" applyFill="1" applyBorder="1" applyProtection="1">
      <protection locked="0"/>
    </xf>
    <xf numFmtId="44" fontId="7" fillId="4" borderId="11" xfId="4" applyFont="1" applyFill="1" applyBorder="1" applyProtection="1">
      <protection locked="0"/>
    </xf>
    <xf numFmtId="44" fontId="7" fillId="4" borderId="2" xfId="4" applyFont="1" applyFill="1" applyBorder="1" applyProtection="1">
      <protection locked="0"/>
    </xf>
    <xf numFmtId="44" fontId="0" fillId="0" borderId="0" xfId="4" applyFont="1" applyProtection="1"/>
    <xf numFmtId="0" fontId="15" fillId="0" borderId="0" xfId="0" applyFont="1" applyAlignment="1" applyProtection="1"/>
    <xf numFmtId="0" fontId="12" fillId="0" borderId="4" xfId="0" applyFont="1" applyBorder="1" applyProtection="1"/>
    <xf numFmtId="10" fontId="0" fillId="3" borderId="10" xfId="0" applyNumberFormat="1" applyFill="1" applyBorder="1" applyProtection="1"/>
    <xf numFmtId="0" fontId="12" fillId="0" borderId="6" xfId="0" applyFont="1" applyBorder="1" applyProtection="1"/>
    <xf numFmtId="10" fontId="0" fillId="3" borderId="11" xfId="0" applyNumberFormat="1" applyFill="1" applyBorder="1" applyProtection="1"/>
    <xf numFmtId="0" fontId="7" fillId="0" borderId="0" xfId="0" applyFont="1" applyFill="1" applyBorder="1" applyProtection="1"/>
    <xf numFmtId="0" fontId="0" fillId="2" borderId="0" xfId="0" applyFill="1" applyBorder="1" applyProtection="1"/>
    <xf numFmtId="43" fontId="7" fillId="3" borderId="9" xfId="1" applyFont="1" applyFill="1" applyBorder="1" applyProtection="1">
      <protection locked="0"/>
    </xf>
    <xf numFmtId="0" fontId="4" fillId="0" borderId="1" xfId="0" applyFont="1" applyBorder="1" applyProtection="1"/>
    <xf numFmtId="0" fontId="3" fillId="0" borderId="5" xfId="0" applyFont="1" applyFill="1" applyBorder="1" applyProtection="1"/>
    <xf numFmtId="0" fontId="3" fillId="0" borderId="6" xfId="0" applyFont="1" applyFill="1" applyBorder="1" applyProtection="1"/>
    <xf numFmtId="0" fontId="3" fillId="2" borderId="5" xfId="0" applyFont="1" applyFill="1" applyBorder="1" applyProtection="1"/>
    <xf numFmtId="0" fontId="3" fillId="0" borderId="5" xfId="0" applyFont="1" applyBorder="1" applyProtection="1"/>
    <xf numFmtId="0" fontId="1" fillId="0" borderId="0" xfId="0" applyFont="1" applyProtection="1"/>
    <xf numFmtId="0" fontId="0" fillId="2" borderId="0" xfId="0" applyFill="1"/>
    <xf numFmtId="0" fontId="0" fillId="2" borderId="0" xfId="0" applyFill="1" applyAlignment="1">
      <alignment wrapText="1"/>
    </xf>
    <xf numFmtId="0" fontId="1" fillId="0" borderId="4" xfId="0" applyFont="1" applyBorder="1" applyProtection="1"/>
    <xf numFmtId="0" fontId="1" fillId="0" borderId="6" xfId="0" applyFont="1" applyFill="1" applyBorder="1" applyProtection="1"/>
    <xf numFmtId="0" fontId="1" fillId="2" borderId="0" xfId="0" applyFont="1" applyFill="1" applyAlignment="1">
      <alignment wrapText="1"/>
    </xf>
    <xf numFmtId="0" fontId="1" fillId="2" borderId="15" xfId="0" applyFont="1" applyFill="1" applyBorder="1" applyAlignment="1"/>
    <xf numFmtId="0" fontId="0" fillId="2" borderId="15" xfId="0" applyFill="1" applyBorder="1" applyAlignment="1"/>
    <xf numFmtId="0" fontId="1" fillId="2" borderId="0" xfId="0" applyFont="1" applyFill="1" applyAlignment="1"/>
    <xf numFmtId="0" fontId="0" fillId="2" borderId="0" xfId="0" applyFill="1" applyAlignment="1"/>
    <xf numFmtId="0" fontId="0" fillId="2" borderId="0" xfId="0" applyFill="1"/>
    <xf numFmtId="0" fontId="0" fillId="5" borderId="0" xfId="0" applyFill="1" applyAlignment="1">
      <alignment horizontal="center"/>
    </xf>
    <xf numFmtId="0" fontId="0" fillId="6" borderId="0" xfId="0" applyFill="1" applyAlignment="1">
      <alignment horizontal="center"/>
    </xf>
    <xf numFmtId="0" fontId="0" fillId="2" borderId="0" xfId="0" applyFill="1" applyAlignment="1">
      <alignment horizontal="center"/>
    </xf>
    <xf numFmtId="0" fontId="16" fillId="8" borderId="16" xfId="0" applyFont="1" applyFill="1" applyBorder="1" applyAlignment="1">
      <alignment horizontal="center" vertical="center"/>
    </xf>
    <xf numFmtId="0" fontId="16" fillId="8" borderId="15" xfId="0" applyFont="1" applyFill="1" applyBorder="1" applyAlignment="1">
      <alignment horizontal="center" vertical="center"/>
    </xf>
    <xf numFmtId="0" fontId="16" fillId="8" borderId="17" xfId="0" applyFont="1" applyFill="1" applyBorder="1" applyAlignment="1">
      <alignment horizontal="center" vertical="center"/>
    </xf>
    <xf numFmtId="0" fontId="16" fillId="8" borderId="18" xfId="0" applyFont="1" applyFill="1" applyBorder="1" applyAlignment="1">
      <alignment horizontal="center" vertical="center"/>
    </xf>
    <xf numFmtId="0" fontId="16" fillId="8" borderId="19" xfId="0" applyFont="1" applyFill="1" applyBorder="1" applyAlignment="1">
      <alignment horizontal="center" vertical="center"/>
    </xf>
    <xf numFmtId="0" fontId="16" fillId="8" borderId="20" xfId="0" applyFont="1" applyFill="1" applyBorder="1" applyAlignment="1">
      <alignment horizontal="center" vertical="center"/>
    </xf>
    <xf numFmtId="0" fontId="0" fillId="2" borderId="19" xfId="0" applyFill="1" applyBorder="1" applyAlignment="1">
      <alignment horizontal="right"/>
    </xf>
    <xf numFmtId="0" fontId="11" fillId="7" borderId="0" xfId="0" applyFont="1" applyFill="1" applyAlignment="1" applyProtection="1">
      <alignment horizontal="center"/>
    </xf>
    <xf numFmtId="0" fontId="11" fillId="6" borderId="0" xfId="0" applyFont="1" applyFill="1" applyAlignment="1" applyProtection="1">
      <alignment horizontal="left"/>
    </xf>
    <xf numFmtId="0" fontId="11" fillId="0" borderId="0" xfId="0" applyFont="1" applyAlignment="1" applyProtection="1">
      <alignment horizontal="center"/>
    </xf>
    <xf numFmtId="0" fontId="11" fillId="0" borderId="0" xfId="0" applyFont="1" applyAlignment="1" applyProtection="1">
      <alignment horizontal="right"/>
    </xf>
    <xf numFmtId="0" fontId="16" fillId="8" borderId="16" xfId="0" applyFont="1" applyFill="1" applyBorder="1" applyAlignment="1" applyProtection="1">
      <alignment horizontal="center" vertical="center"/>
    </xf>
    <xf numFmtId="0" fontId="16" fillId="8" borderId="15" xfId="0" applyFont="1" applyFill="1" applyBorder="1" applyAlignment="1" applyProtection="1">
      <alignment horizontal="center" vertical="center"/>
    </xf>
    <xf numFmtId="0" fontId="16" fillId="8" borderId="17" xfId="0" applyFont="1" applyFill="1" applyBorder="1" applyAlignment="1" applyProtection="1">
      <alignment horizontal="center" vertical="center"/>
    </xf>
    <xf numFmtId="0" fontId="16" fillId="8" borderId="18" xfId="0" applyFont="1" applyFill="1" applyBorder="1" applyAlignment="1" applyProtection="1">
      <alignment horizontal="center" vertical="center"/>
    </xf>
    <xf numFmtId="0" fontId="16" fillId="8" borderId="19" xfId="0" applyFont="1" applyFill="1" applyBorder="1" applyAlignment="1" applyProtection="1">
      <alignment horizontal="center" vertical="center"/>
    </xf>
    <xf numFmtId="0" fontId="16" fillId="8" borderId="20" xfId="0" applyFont="1" applyFill="1" applyBorder="1" applyAlignment="1" applyProtection="1">
      <alignment horizontal="center" vertical="center"/>
    </xf>
    <xf numFmtId="0" fontId="11" fillId="5" borderId="0" xfId="0" applyFont="1" applyFill="1" applyAlignment="1" applyProtection="1">
      <alignment horizontal="center"/>
    </xf>
  </cellXfs>
  <cellStyles count="5">
    <cellStyle name="Dezimal" xfId="1" builtinId="3"/>
    <cellStyle name="Standard" xfId="0" builtinId="0"/>
    <cellStyle name="Standard 3" xfId="2"/>
    <cellStyle name="Standard 5" xfId="3"/>
    <cellStyle name="Währung" xfId="4" builtinId="4"/>
  </cellStyles>
  <dxfs count="0"/>
  <tableStyles count="0" defaultTableStyle="TableStyleMedium9" defaultPivotStyle="PivotStyleLight16"/>
  <colors>
    <mruColors>
      <color rgb="FF9C9C9C"/>
      <color rgb="FFFFFF9C"/>
      <color rgb="FFA6A6A6"/>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390524</xdr:colOff>
      <xdr:row>1</xdr:row>
      <xdr:rowOff>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09612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390525</xdr:colOff>
      <xdr:row>0</xdr:row>
      <xdr:rowOff>0</xdr:rowOff>
    </xdr:from>
    <xdr:to>
      <xdr:col>8</xdr:col>
      <xdr:colOff>833823</xdr:colOff>
      <xdr:row>1</xdr:row>
      <xdr:rowOff>3640</xdr:rowOff>
    </xdr:to>
    <xdr:pic>
      <xdr:nvPicPr>
        <xdr:cNvPr id="3" name="Grafik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96125" y="0"/>
          <a:ext cx="443298" cy="537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29</xdr:row>
      <xdr:rowOff>180975</xdr:rowOff>
    </xdr:from>
    <xdr:to>
      <xdr:col>3</xdr:col>
      <xdr:colOff>0</xdr:colOff>
      <xdr:row>42</xdr:row>
      <xdr:rowOff>9525</xdr:rowOff>
    </xdr:to>
    <xdr:grpSp>
      <xdr:nvGrpSpPr>
        <xdr:cNvPr id="8042" name="Gruppieren 36"/>
        <xdr:cNvGrpSpPr>
          <a:grpSpLocks/>
        </xdr:cNvGrpSpPr>
      </xdr:nvGrpSpPr>
      <xdr:grpSpPr bwMode="auto">
        <a:xfrm>
          <a:off x="2971800" y="7505700"/>
          <a:ext cx="1028700" cy="2809875"/>
          <a:chOff x="2965559" y="7768130"/>
          <a:chExt cx="1030562" cy="2774033"/>
        </a:xfrm>
      </xdr:grpSpPr>
      <xdr:cxnSp macro="">
        <xdr:nvCxnSpPr>
          <xdr:cNvPr id="4" name="Gerade Verbindung 3"/>
          <xdr:cNvCxnSpPr/>
        </xdr:nvCxnSpPr>
        <xdr:spPr>
          <a:xfrm flipV="1">
            <a:off x="2965559" y="9391034"/>
            <a:ext cx="515281"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6" name="Gerade Verbindung 5"/>
          <xdr:cNvCxnSpPr/>
        </xdr:nvCxnSpPr>
        <xdr:spPr>
          <a:xfrm rot="16200000" flipV="1">
            <a:off x="2645692" y="8593736"/>
            <a:ext cx="1651210"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8" name="Gerade Verbindung 7"/>
          <xdr:cNvCxnSpPr/>
        </xdr:nvCxnSpPr>
        <xdr:spPr>
          <a:xfrm rot="5400000">
            <a:off x="2900450" y="9961881"/>
            <a:ext cx="1141694"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0" name="Gerade Verbindung 9"/>
          <xdr:cNvCxnSpPr/>
        </xdr:nvCxnSpPr>
        <xdr:spPr>
          <a:xfrm>
            <a:off x="3471298" y="7768130"/>
            <a:ext cx="524823"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2" name="Gerade Verbindung 11"/>
          <xdr:cNvCxnSpPr/>
        </xdr:nvCxnSpPr>
        <xdr:spPr>
          <a:xfrm>
            <a:off x="3471298" y="10532728"/>
            <a:ext cx="515281" cy="9435"/>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4</xdr:col>
      <xdr:colOff>19050</xdr:colOff>
      <xdr:row>24</xdr:row>
      <xdr:rowOff>190500</xdr:rowOff>
    </xdr:from>
    <xdr:to>
      <xdr:col>4</xdr:col>
      <xdr:colOff>704850</xdr:colOff>
      <xdr:row>32</xdr:row>
      <xdr:rowOff>19050</xdr:rowOff>
    </xdr:to>
    <xdr:grpSp>
      <xdr:nvGrpSpPr>
        <xdr:cNvPr id="8043" name="Gruppieren 38"/>
        <xdr:cNvGrpSpPr>
          <a:grpSpLocks/>
        </xdr:cNvGrpSpPr>
      </xdr:nvGrpSpPr>
      <xdr:grpSpPr bwMode="auto">
        <a:xfrm>
          <a:off x="5029200" y="6334125"/>
          <a:ext cx="657225" cy="1714500"/>
          <a:chOff x="5022412" y="6606190"/>
          <a:chExt cx="1041510" cy="1701498"/>
        </a:xfrm>
      </xdr:grpSpPr>
      <xdr:cxnSp macro="">
        <xdr:nvCxnSpPr>
          <xdr:cNvPr id="21" name="Gerade Verbindung 20"/>
          <xdr:cNvCxnSpPr/>
        </xdr:nvCxnSpPr>
        <xdr:spPr>
          <a:xfrm>
            <a:off x="5022412" y="7778333"/>
            <a:ext cx="709434"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23" name="Gerade Verbindung 22"/>
          <xdr:cNvCxnSpPr/>
        </xdr:nvCxnSpPr>
        <xdr:spPr>
          <a:xfrm rot="5400000" flipH="1" flipV="1">
            <a:off x="5145775" y="7192262"/>
            <a:ext cx="1172143"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25" name="Gerade Verbindung 24"/>
          <xdr:cNvCxnSpPr/>
        </xdr:nvCxnSpPr>
        <xdr:spPr>
          <a:xfrm rot="5400000">
            <a:off x="5467169" y="8043011"/>
            <a:ext cx="529355"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27" name="Gerade Verbindung 26"/>
          <xdr:cNvCxnSpPr/>
        </xdr:nvCxnSpPr>
        <xdr:spPr>
          <a:xfrm>
            <a:off x="5731846" y="6634548"/>
            <a:ext cx="332076"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29" name="Gerade Verbindung 28"/>
          <xdr:cNvCxnSpPr/>
        </xdr:nvCxnSpPr>
        <xdr:spPr>
          <a:xfrm>
            <a:off x="5731846" y="8288782"/>
            <a:ext cx="332076" cy="0"/>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1000125</xdr:colOff>
      <xdr:row>38</xdr:row>
      <xdr:rowOff>171450</xdr:rowOff>
    </xdr:from>
    <xdr:to>
      <xdr:col>4</xdr:col>
      <xdr:colOff>733425</xdr:colOff>
      <xdr:row>47</xdr:row>
      <xdr:rowOff>9525</xdr:rowOff>
    </xdr:to>
    <xdr:grpSp>
      <xdr:nvGrpSpPr>
        <xdr:cNvPr id="8044" name="Gruppieren 39"/>
        <xdr:cNvGrpSpPr>
          <a:grpSpLocks/>
        </xdr:cNvGrpSpPr>
      </xdr:nvGrpSpPr>
      <xdr:grpSpPr bwMode="auto">
        <a:xfrm>
          <a:off x="5000625" y="9525000"/>
          <a:ext cx="685800" cy="1809750"/>
          <a:chOff x="4996246" y="9748094"/>
          <a:chExt cx="1058151" cy="1800914"/>
        </a:xfrm>
      </xdr:grpSpPr>
      <xdr:cxnSp macro="">
        <xdr:nvCxnSpPr>
          <xdr:cNvPr id="36" name="Gewinkelte Verbindung 35"/>
          <xdr:cNvCxnSpPr/>
        </xdr:nvCxnSpPr>
        <xdr:spPr>
          <a:xfrm>
            <a:off x="4996246" y="10534809"/>
            <a:ext cx="1058151" cy="1014199"/>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xnSp macro="">
        <xdr:nvCxnSpPr>
          <xdr:cNvPr id="43" name="Gerade Verbindung 42"/>
          <xdr:cNvCxnSpPr/>
        </xdr:nvCxnSpPr>
        <xdr:spPr>
          <a:xfrm rot="5400000" flipH="1" flipV="1">
            <a:off x="5146182" y="10127234"/>
            <a:ext cx="758280"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45" name="Gerade Verbindung 44"/>
          <xdr:cNvCxnSpPr/>
        </xdr:nvCxnSpPr>
        <xdr:spPr>
          <a:xfrm>
            <a:off x="5510625" y="9767051"/>
            <a:ext cx="514379" cy="0"/>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6</xdr:col>
      <xdr:colOff>19050</xdr:colOff>
      <xdr:row>43</xdr:row>
      <xdr:rowOff>171450</xdr:rowOff>
    </xdr:from>
    <xdr:to>
      <xdr:col>7</xdr:col>
      <xdr:colOff>438150</xdr:colOff>
      <xdr:row>50</xdr:row>
      <xdr:rowOff>190500</xdr:rowOff>
    </xdr:to>
    <xdr:grpSp>
      <xdr:nvGrpSpPr>
        <xdr:cNvPr id="8045" name="Gruppieren 45"/>
        <xdr:cNvGrpSpPr>
          <a:grpSpLocks/>
        </xdr:cNvGrpSpPr>
      </xdr:nvGrpSpPr>
      <xdr:grpSpPr bwMode="auto">
        <a:xfrm>
          <a:off x="6781800" y="10687050"/>
          <a:ext cx="704850" cy="1428750"/>
          <a:chOff x="6774136" y="10911709"/>
          <a:chExt cx="1291349" cy="1409482"/>
        </a:xfrm>
      </xdr:grpSpPr>
      <xdr:cxnSp macro="">
        <xdr:nvCxnSpPr>
          <xdr:cNvPr id="58" name="Gerade Verbindung 57"/>
          <xdr:cNvCxnSpPr/>
        </xdr:nvCxnSpPr>
        <xdr:spPr>
          <a:xfrm>
            <a:off x="6774136" y="11531881"/>
            <a:ext cx="837632"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60" name="Gerade Verbindung 59"/>
          <xdr:cNvCxnSpPr/>
        </xdr:nvCxnSpPr>
        <xdr:spPr>
          <a:xfrm rot="5400000" flipH="1" flipV="1">
            <a:off x="7296983" y="11226494"/>
            <a:ext cx="629569"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62" name="Gerade Verbindung 61"/>
          <xdr:cNvCxnSpPr/>
        </xdr:nvCxnSpPr>
        <xdr:spPr>
          <a:xfrm rot="16200000" flipH="1">
            <a:off x="7226509" y="11926536"/>
            <a:ext cx="770517"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66" name="Gerade Verbindung 65"/>
          <xdr:cNvCxnSpPr/>
        </xdr:nvCxnSpPr>
        <xdr:spPr>
          <a:xfrm>
            <a:off x="7611768" y="10921106"/>
            <a:ext cx="436267"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71" name="Gerade Verbindung 70"/>
          <xdr:cNvCxnSpPr/>
        </xdr:nvCxnSpPr>
        <xdr:spPr>
          <a:xfrm>
            <a:off x="7629218" y="12321191"/>
            <a:ext cx="436267" cy="0"/>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9</xdr:col>
      <xdr:colOff>0</xdr:colOff>
      <xdr:row>17</xdr:row>
      <xdr:rowOff>161925</xdr:rowOff>
    </xdr:from>
    <xdr:to>
      <xdr:col>9</xdr:col>
      <xdr:colOff>495300</xdr:colOff>
      <xdr:row>24</xdr:row>
      <xdr:rowOff>180975</xdr:rowOff>
    </xdr:to>
    <xdr:grpSp>
      <xdr:nvGrpSpPr>
        <xdr:cNvPr id="8046" name="Gruppieren 46"/>
        <xdr:cNvGrpSpPr>
          <a:grpSpLocks/>
        </xdr:cNvGrpSpPr>
      </xdr:nvGrpSpPr>
      <xdr:grpSpPr bwMode="auto">
        <a:xfrm>
          <a:off x="8562975" y="4695825"/>
          <a:ext cx="485775" cy="1628775"/>
          <a:chOff x="8550603" y="4960445"/>
          <a:chExt cx="843018" cy="1633045"/>
        </a:xfrm>
      </xdr:grpSpPr>
      <xdr:cxnSp macro="">
        <xdr:nvCxnSpPr>
          <xdr:cNvPr id="116" name="Gewinkelte Verbindung 115"/>
          <xdr:cNvCxnSpPr/>
        </xdr:nvCxnSpPr>
        <xdr:spPr>
          <a:xfrm>
            <a:off x="8550603" y="6326091"/>
            <a:ext cx="826488" cy="267399"/>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xnSp macro="">
        <xdr:nvCxnSpPr>
          <xdr:cNvPr id="127" name="Gerade Verbindung 126"/>
          <xdr:cNvCxnSpPr/>
        </xdr:nvCxnSpPr>
        <xdr:spPr>
          <a:xfrm rot="16200000" flipV="1">
            <a:off x="8267985" y="5639778"/>
            <a:ext cx="1375196" cy="1653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30" name="Gerade Verbindung 129"/>
          <xdr:cNvCxnSpPr/>
        </xdr:nvCxnSpPr>
        <xdr:spPr>
          <a:xfrm>
            <a:off x="8914258" y="4960445"/>
            <a:ext cx="479363" cy="0"/>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6</xdr:col>
      <xdr:colOff>9525</xdr:colOff>
      <xdr:row>24</xdr:row>
      <xdr:rowOff>9525</xdr:rowOff>
    </xdr:from>
    <xdr:to>
      <xdr:col>7</xdr:col>
      <xdr:colOff>228600</xdr:colOff>
      <xdr:row>30</xdr:row>
      <xdr:rowOff>0</xdr:rowOff>
    </xdr:to>
    <xdr:grpSp>
      <xdr:nvGrpSpPr>
        <xdr:cNvPr id="8047" name="Gruppieren 43"/>
        <xdr:cNvGrpSpPr>
          <a:grpSpLocks/>
        </xdr:cNvGrpSpPr>
      </xdr:nvGrpSpPr>
      <xdr:grpSpPr bwMode="auto">
        <a:xfrm>
          <a:off x="6772275" y="6153150"/>
          <a:ext cx="704850" cy="1400175"/>
          <a:chOff x="6767786" y="6425611"/>
          <a:chExt cx="1293797" cy="1391458"/>
        </a:xfrm>
      </xdr:grpSpPr>
      <xdr:cxnSp macro="">
        <xdr:nvCxnSpPr>
          <xdr:cNvPr id="101" name="Gerade Verbindung 100"/>
          <xdr:cNvCxnSpPr/>
        </xdr:nvCxnSpPr>
        <xdr:spPr>
          <a:xfrm rot="16200000" flipV="1">
            <a:off x="7329493" y="6510802"/>
            <a:ext cx="170383"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14" name="Gerade Verbindung 113"/>
          <xdr:cNvCxnSpPr/>
        </xdr:nvCxnSpPr>
        <xdr:spPr>
          <a:xfrm flipV="1">
            <a:off x="7414685" y="6444542"/>
            <a:ext cx="646898"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55" name="Gewinkelte Verbindung 154"/>
          <xdr:cNvCxnSpPr/>
        </xdr:nvCxnSpPr>
        <xdr:spPr>
          <a:xfrm>
            <a:off x="6767786" y="6595994"/>
            <a:ext cx="1276313" cy="1221075"/>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11</xdr:col>
      <xdr:colOff>0</xdr:colOff>
      <xdr:row>10</xdr:row>
      <xdr:rowOff>180975</xdr:rowOff>
    </xdr:from>
    <xdr:to>
      <xdr:col>12</xdr:col>
      <xdr:colOff>9525</xdr:colOff>
      <xdr:row>19</xdr:row>
      <xdr:rowOff>9525</xdr:rowOff>
    </xdr:to>
    <xdr:grpSp>
      <xdr:nvGrpSpPr>
        <xdr:cNvPr id="8048" name="Gruppieren 49"/>
        <xdr:cNvGrpSpPr>
          <a:grpSpLocks/>
        </xdr:cNvGrpSpPr>
      </xdr:nvGrpSpPr>
      <xdr:grpSpPr bwMode="auto">
        <a:xfrm>
          <a:off x="10334625" y="3124200"/>
          <a:ext cx="561975" cy="1866900"/>
          <a:chOff x="10105259" y="3363748"/>
          <a:chExt cx="855717" cy="1893176"/>
        </a:xfrm>
      </xdr:grpSpPr>
      <xdr:cxnSp macro="">
        <xdr:nvCxnSpPr>
          <xdr:cNvPr id="162" name="Gewinkelte Verbindung 161"/>
          <xdr:cNvCxnSpPr/>
        </xdr:nvCxnSpPr>
        <xdr:spPr>
          <a:xfrm>
            <a:off x="10105259" y="4947834"/>
            <a:ext cx="855717" cy="309090"/>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xnSp macro="">
        <xdr:nvCxnSpPr>
          <xdr:cNvPr id="164" name="Gerade Verbindung 163"/>
          <xdr:cNvCxnSpPr/>
        </xdr:nvCxnSpPr>
        <xdr:spPr>
          <a:xfrm rot="16200000" flipV="1">
            <a:off x="9745904" y="4143710"/>
            <a:ext cx="1574427" cy="14504"/>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66" name="Gerade Verbindung 165"/>
          <xdr:cNvCxnSpPr/>
        </xdr:nvCxnSpPr>
        <xdr:spPr>
          <a:xfrm>
            <a:off x="10511362" y="3392725"/>
            <a:ext cx="406103" cy="0"/>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9</xdr:col>
      <xdr:colOff>0</xdr:colOff>
      <xdr:row>42</xdr:row>
      <xdr:rowOff>200025</xdr:rowOff>
    </xdr:from>
    <xdr:to>
      <xdr:col>9</xdr:col>
      <xdr:colOff>504825</xdr:colOff>
      <xdr:row>51</xdr:row>
      <xdr:rowOff>0</xdr:rowOff>
    </xdr:to>
    <xdr:grpSp>
      <xdr:nvGrpSpPr>
        <xdr:cNvPr id="8049" name="Gruppieren 48"/>
        <xdr:cNvGrpSpPr>
          <a:grpSpLocks/>
        </xdr:cNvGrpSpPr>
      </xdr:nvGrpSpPr>
      <xdr:grpSpPr bwMode="auto">
        <a:xfrm>
          <a:off x="8562975" y="10506075"/>
          <a:ext cx="485775" cy="1638300"/>
          <a:chOff x="8550603" y="10730679"/>
          <a:chExt cx="843018" cy="1618976"/>
        </a:xfrm>
      </xdr:grpSpPr>
      <xdr:cxnSp macro="">
        <xdr:nvCxnSpPr>
          <xdr:cNvPr id="82" name="Gerade Verbindung 81"/>
          <xdr:cNvCxnSpPr/>
        </xdr:nvCxnSpPr>
        <xdr:spPr>
          <a:xfrm rot="5400000" flipH="1" flipV="1">
            <a:off x="8855601" y="10838925"/>
            <a:ext cx="216491"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84" name="Gerade Verbindung 83"/>
          <xdr:cNvCxnSpPr/>
        </xdr:nvCxnSpPr>
        <xdr:spPr>
          <a:xfrm flipV="1">
            <a:off x="8963847" y="10740092"/>
            <a:ext cx="429774" cy="9413"/>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89" name="Gerade Verbindung 88"/>
          <xdr:cNvCxnSpPr/>
        </xdr:nvCxnSpPr>
        <xdr:spPr>
          <a:xfrm flipV="1">
            <a:off x="8980377" y="11549580"/>
            <a:ext cx="413244"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84" name="Gerade Verbindung 183"/>
          <xdr:cNvCxnSpPr/>
        </xdr:nvCxnSpPr>
        <xdr:spPr>
          <a:xfrm>
            <a:off x="8550603" y="10937757"/>
            <a:ext cx="413244"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86" name="Gerade Verbindung 185"/>
          <xdr:cNvCxnSpPr/>
        </xdr:nvCxnSpPr>
        <xdr:spPr>
          <a:xfrm rot="16200000" flipH="1">
            <a:off x="8262604" y="11648413"/>
            <a:ext cx="1402485" cy="0"/>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91" name="Gerade Verbindung 190"/>
          <xdr:cNvCxnSpPr/>
        </xdr:nvCxnSpPr>
        <xdr:spPr>
          <a:xfrm>
            <a:off x="8980377" y="12330830"/>
            <a:ext cx="396714" cy="9413"/>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editAs="oneCell">
    <xdr:from>
      <xdr:col>0</xdr:col>
      <xdr:colOff>0</xdr:colOff>
      <xdr:row>0</xdr:row>
      <xdr:rowOff>0</xdr:rowOff>
    </xdr:from>
    <xdr:to>
      <xdr:col>16</xdr:col>
      <xdr:colOff>419099</xdr:colOff>
      <xdr:row>0</xdr:row>
      <xdr:rowOff>990599</xdr:rowOff>
    </xdr:to>
    <xdr:pic>
      <xdr:nvPicPr>
        <xdr:cNvPr id="44"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925674" cy="990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403757</xdr:colOff>
      <xdr:row>0</xdr:row>
      <xdr:rowOff>0</xdr:rowOff>
    </xdr:from>
    <xdr:to>
      <xdr:col>16</xdr:col>
      <xdr:colOff>1251594</xdr:colOff>
      <xdr:row>0</xdr:row>
      <xdr:rowOff>990000</xdr:rowOff>
    </xdr:to>
    <xdr:pic>
      <xdr:nvPicPr>
        <xdr:cNvPr id="46" name="Grafik 4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10332" y="0"/>
          <a:ext cx="847837" cy="99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33</xdr:row>
      <xdr:rowOff>0</xdr:rowOff>
    </xdr:from>
    <xdr:to>
      <xdr:col>2</xdr:col>
      <xdr:colOff>523875</xdr:colOff>
      <xdr:row>33</xdr:row>
      <xdr:rowOff>1</xdr:rowOff>
    </xdr:to>
    <xdr:cxnSp macro="">
      <xdr:nvCxnSpPr>
        <xdr:cNvPr id="2" name="Gerade Verbindung 1"/>
        <xdr:cNvCxnSpPr/>
      </xdr:nvCxnSpPr>
      <xdr:spPr>
        <a:xfrm flipV="1">
          <a:off x="2971800" y="8715375"/>
          <a:ext cx="514350" cy="1"/>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514350</xdr:colOff>
      <xdr:row>25</xdr:row>
      <xdr:rowOff>180978</xdr:rowOff>
    </xdr:from>
    <xdr:to>
      <xdr:col>2</xdr:col>
      <xdr:colOff>514354</xdr:colOff>
      <xdr:row>33</xdr:row>
      <xdr:rowOff>28578</xdr:rowOff>
    </xdr:to>
    <xdr:cxnSp macro="">
      <xdr:nvCxnSpPr>
        <xdr:cNvPr id="3" name="Gerade Verbindung 2"/>
        <xdr:cNvCxnSpPr/>
      </xdr:nvCxnSpPr>
      <xdr:spPr>
        <a:xfrm rot="16200000" flipV="1">
          <a:off x="2638427" y="7905751"/>
          <a:ext cx="1676400" cy="4"/>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514350</xdr:colOff>
      <xdr:row>33</xdr:row>
      <xdr:rowOff>792</xdr:rowOff>
    </xdr:from>
    <xdr:to>
      <xdr:col>2</xdr:col>
      <xdr:colOff>515146</xdr:colOff>
      <xdr:row>38</xdr:row>
      <xdr:rowOff>3</xdr:rowOff>
    </xdr:to>
    <xdr:cxnSp macro="">
      <xdr:nvCxnSpPr>
        <xdr:cNvPr id="4" name="Gerade Verbindung 3"/>
        <xdr:cNvCxnSpPr/>
      </xdr:nvCxnSpPr>
      <xdr:spPr>
        <a:xfrm rot="5400000">
          <a:off x="2924967" y="9267825"/>
          <a:ext cx="1104111" cy="79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514350</xdr:colOff>
      <xdr:row>25</xdr:row>
      <xdr:rowOff>180975</xdr:rowOff>
    </xdr:from>
    <xdr:to>
      <xdr:col>3</xdr:col>
      <xdr:colOff>0</xdr:colOff>
      <xdr:row>25</xdr:row>
      <xdr:rowOff>182563</xdr:rowOff>
    </xdr:to>
    <xdr:cxnSp macro="">
      <xdr:nvCxnSpPr>
        <xdr:cNvPr id="5" name="Gerade Verbindung 4"/>
        <xdr:cNvCxnSpPr/>
      </xdr:nvCxnSpPr>
      <xdr:spPr>
        <a:xfrm>
          <a:off x="3476625" y="7067550"/>
          <a:ext cx="4572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2</xdr:col>
      <xdr:colOff>514350</xdr:colOff>
      <xdr:row>38</xdr:row>
      <xdr:rowOff>0</xdr:rowOff>
    </xdr:from>
    <xdr:to>
      <xdr:col>2</xdr:col>
      <xdr:colOff>962025</xdr:colOff>
      <xdr:row>38</xdr:row>
      <xdr:rowOff>1588</xdr:rowOff>
    </xdr:to>
    <xdr:cxnSp macro="">
      <xdr:nvCxnSpPr>
        <xdr:cNvPr id="6" name="Gerade Verbindung 5"/>
        <xdr:cNvCxnSpPr/>
      </xdr:nvCxnSpPr>
      <xdr:spPr>
        <a:xfrm>
          <a:off x="3476625" y="9820275"/>
          <a:ext cx="44767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19050</xdr:colOff>
      <xdr:row>25</xdr:row>
      <xdr:rowOff>190500</xdr:rowOff>
    </xdr:from>
    <xdr:to>
      <xdr:col>4</xdr:col>
      <xdr:colOff>723900</xdr:colOff>
      <xdr:row>25</xdr:row>
      <xdr:rowOff>192088</xdr:rowOff>
    </xdr:to>
    <xdr:cxnSp macro="">
      <xdr:nvCxnSpPr>
        <xdr:cNvPr id="7" name="Gerade Verbindung 6"/>
        <xdr:cNvCxnSpPr/>
      </xdr:nvCxnSpPr>
      <xdr:spPr>
        <a:xfrm>
          <a:off x="4962525" y="7077075"/>
          <a:ext cx="70485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704058</xdr:colOff>
      <xdr:row>20</xdr:row>
      <xdr:rowOff>190500</xdr:rowOff>
    </xdr:from>
    <xdr:to>
      <xdr:col>4</xdr:col>
      <xdr:colOff>704854</xdr:colOff>
      <xdr:row>25</xdr:row>
      <xdr:rowOff>191295</xdr:rowOff>
    </xdr:to>
    <xdr:cxnSp macro="">
      <xdr:nvCxnSpPr>
        <xdr:cNvPr id="8" name="Gerade Verbindung 7"/>
        <xdr:cNvCxnSpPr/>
      </xdr:nvCxnSpPr>
      <xdr:spPr>
        <a:xfrm rot="5400000" flipH="1" flipV="1">
          <a:off x="4695033" y="4305300"/>
          <a:ext cx="1086645" cy="79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695325</xdr:colOff>
      <xdr:row>25</xdr:row>
      <xdr:rowOff>180976</xdr:rowOff>
    </xdr:from>
    <xdr:to>
      <xdr:col>4</xdr:col>
      <xdr:colOff>704056</xdr:colOff>
      <xdr:row>28</xdr:row>
      <xdr:rowOff>19845</xdr:rowOff>
    </xdr:to>
    <xdr:cxnSp macro="">
      <xdr:nvCxnSpPr>
        <xdr:cNvPr id="9" name="Gerade Verbindung 8"/>
        <xdr:cNvCxnSpPr/>
      </xdr:nvCxnSpPr>
      <xdr:spPr>
        <a:xfrm rot="16200000" flipH="1">
          <a:off x="4976019" y="5091907"/>
          <a:ext cx="515144" cy="8731"/>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723900</xdr:colOff>
      <xdr:row>21</xdr:row>
      <xdr:rowOff>0</xdr:rowOff>
    </xdr:from>
    <xdr:to>
      <xdr:col>5</xdr:col>
      <xdr:colOff>9525</xdr:colOff>
      <xdr:row>21</xdr:row>
      <xdr:rowOff>1588</xdr:rowOff>
    </xdr:to>
    <xdr:cxnSp macro="">
      <xdr:nvCxnSpPr>
        <xdr:cNvPr id="10" name="Gerade Verbindung 9"/>
        <xdr:cNvCxnSpPr/>
      </xdr:nvCxnSpPr>
      <xdr:spPr>
        <a:xfrm>
          <a:off x="5667375" y="6029325"/>
          <a:ext cx="33337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695325</xdr:colOff>
      <xdr:row>28</xdr:row>
      <xdr:rowOff>0</xdr:rowOff>
    </xdr:from>
    <xdr:to>
      <xdr:col>5</xdr:col>
      <xdr:colOff>19050</xdr:colOff>
      <xdr:row>28</xdr:row>
      <xdr:rowOff>1588</xdr:rowOff>
    </xdr:to>
    <xdr:cxnSp macro="">
      <xdr:nvCxnSpPr>
        <xdr:cNvPr id="11" name="Gerade Verbindung 10"/>
        <xdr:cNvCxnSpPr/>
      </xdr:nvCxnSpPr>
      <xdr:spPr>
        <a:xfrm>
          <a:off x="5229225" y="5334000"/>
          <a:ext cx="16192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3</xdr:col>
      <xdr:colOff>1000125</xdr:colOff>
      <xdr:row>38</xdr:row>
      <xdr:rowOff>0</xdr:rowOff>
    </xdr:from>
    <xdr:to>
      <xdr:col>5</xdr:col>
      <xdr:colOff>0</xdr:colOff>
      <xdr:row>43</xdr:row>
      <xdr:rowOff>9525</xdr:rowOff>
    </xdr:to>
    <xdr:cxnSp macro="">
      <xdr:nvCxnSpPr>
        <xdr:cNvPr id="12" name="Gewinkelte Verbindung 11"/>
        <xdr:cNvCxnSpPr/>
      </xdr:nvCxnSpPr>
      <xdr:spPr>
        <a:xfrm>
          <a:off x="4933950" y="9820275"/>
          <a:ext cx="1057275" cy="1009650"/>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422197</xdr:colOff>
      <xdr:row>34</xdr:row>
      <xdr:rowOff>187403</xdr:rowOff>
    </xdr:from>
    <xdr:to>
      <xdr:col>4</xdr:col>
      <xdr:colOff>423785</xdr:colOff>
      <xdr:row>37</xdr:row>
      <xdr:rowOff>190360</xdr:rowOff>
    </xdr:to>
    <xdr:cxnSp macro="">
      <xdr:nvCxnSpPr>
        <xdr:cNvPr id="13" name="Gerade Verbindung 12"/>
        <xdr:cNvCxnSpPr/>
      </xdr:nvCxnSpPr>
      <xdr:spPr>
        <a:xfrm rot="5400000" flipH="1" flipV="1">
          <a:off x="3474275" y="6631750"/>
          <a:ext cx="603032"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4</xdr:col>
      <xdr:colOff>419100</xdr:colOff>
      <xdr:row>35</xdr:row>
      <xdr:rowOff>9525</xdr:rowOff>
    </xdr:from>
    <xdr:to>
      <xdr:col>4</xdr:col>
      <xdr:colOff>828675</xdr:colOff>
      <xdr:row>35</xdr:row>
      <xdr:rowOff>11113</xdr:rowOff>
    </xdr:to>
    <xdr:cxnSp macro="">
      <xdr:nvCxnSpPr>
        <xdr:cNvPr id="14" name="Gerade Verbindung 13"/>
        <xdr:cNvCxnSpPr/>
      </xdr:nvCxnSpPr>
      <xdr:spPr>
        <a:xfrm>
          <a:off x="3771900" y="6600825"/>
          <a:ext cx="40957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19050</xdr:colOff>
      <xdr:row>42</xdr:row>
      <xdr:rowOff>200025</xdr:rowOff>
    </xdr:from>
    <xdr:to>
      <xdr:col>7</xdr:col>
      <xdr:colOff>381000</xdr:colOff>
      <xdr:row>42</xdr:row>
      <xdr:rowOff>201613</xdr:rowOff>
    </xdr:to>
    <xdr:cxnSp macro="">
      <xdr:nvCxnSpPr>
        <xdr:cNvPr id="15" name="Gerade Verbindung 14"/>
        <xdr:cNvCxnSpPr/>
      </xdr:nvCxnSpPr>
      <xdr:spPr>
        <a:xfrm>
          <a:off x="7086600" y="10810875"/>
          <a:ext cx="84772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380208</xdr:colOff>
      <xdr:row>39</xdr:row>
      <xdr:rowOff>171450</xdr:rowOff>
    </xdr:from>
    <xdr:to>
      <xdr:col>7</xdr:col>
      <xdr:colOff>381004</xdr:colOff>
      <xdr:row>43</xdr:row>
      <xdr:rowOff>795</xdr:rowOff>
    </xdr:to>
    <xdr:cxnSp macro="">
      <xdr:nvCxnSpPr>
        <xdr:cNvPr id="16" name="Gerade Verbindung 15"/>
        <xdr:cNvCxnSpPr/>
      </xdr:nvCxnSpPr>
      <xdr:spPr>
        <a:xfrm rot="5400000" flipH="1" flipV="1">
          <a:off x="7614446" y="10501312"/>
          <a:ext cx="638970" cy="79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380999</xdr:colOff>
      <xdr:row>43</xdr:row>
      <xdr:rowOff>2</xdr:rowOff>
    </xdr:from>
    <xdr:to>
      <xdr:col>7</xdr:col>
      <xdr:colOff>390525</xdr:colOff>
      <xdr:row>47</xdr:row>
      <xdr:rowOff>9525</xdr:rowOff>
    </xdr:to>
    <xdr:cxnSp macro="">
      <xdr:nvCxnSpPr>
        <xdr:cNvPr id="17" name="Gerade Verbindung 16"/>
        <xdr:cNvCxnSpPr/>
      </xdr:nvCxnSpPr>
      <xdr:spPr>
        <a:xfrm rot="16200000" flipH="1">
          <a:off x="5891213" y="8662988"/>
          <a:ext cx="838198" cy="952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371475</xdr:colOff>
      <xdr:row>39</xdr:row>
      <xdr:rowOff>180975</xdr:rowOff>
    </xdr:from>
    <xdr:to>
      <xdr:col>7</xdr:col>
      <xdr:colOff>971550</xdr:colOff>
      <xdr:row>39</xdr:row>
      <xdr:rowOff>190500</xdr:rowOff>
    </xdr:to>
    <xdr:cxnSp macro="">
      <xdr:nvCxnSpPr>
        <xdr:cNvPr id="18" name="Gerade Verbindung 17"/>
        <xdr:cNvCxnSpPr/>
      </xdr:nvCxnSpPr>
      <xdr:spPr>
        <a:xfrm>
          <a:off x="6296025" y="7610475"/>
          <a:ext cx="600075"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7</xdr:col>
      <xdr:colOff>381000</xdr:colOff>
      <xdr:row>46</xdr:row>
      <xdr:rowOff>200025</xdr:rowOff>
    </xdr:from>
    <xdr:to>
      <xdr:col>7</xdr:col>
      <xdr:colOff>971550</xdr:colOff>
      <xdr:row>47</xdr:row>
      <xdr:rowOff>0</xdr:rowOff>
    </xdr:to>
    <xdr:cxnSp macro="">
      <xdr:nvCxnSpPr>
        <xdr:cNvPr id="19" name="Gerade Verbindung 18"/>
        <xdr:cNvCxnSpPr/>
      </xdr:nvCxnSpPr>
      <xdr:spPr>
        <a:xfrm flipV="1">
          <a:off x="6305550" y="9067800"/>
          <a:ext cx="590550"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400054</xdr:colOff>
      <xdr:row>38</xdr:row>
      <xdr:rowOff>190500</xdr:rowOff>
    </xdr:from>
    <xdr:to>
      <xdr:col>9</xdr:col>
      <xdr:colOff>406405</xdr:colOff>
      <xdr:row>40</xdr:row>
      <xdr:rowOff>12705</xdr:rowOff>
    </xdr:to>
    <xdr:cxnSp macro="">
      <xdr:nvCxnSpPr>
        <xdr:cNvPr id="20" name="Gerade Verbindung 19"/>
        <xdr:cNvCxnSpPr/>
      </xdr:nvCxnSpPr>
      <xdr:spPr>
        <a:xfrm rot="16200000" flipV="1">
          <a:off x="9064627" y="7737477"/>
          <a:ext cx="279405" cy="6351"/>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381000</xdr:colOff>
      <xdr:row>38</xdr:row>
      <xdr:rowOff>209551</xdr:rowOff>
    </xdr:from>
    <xdr:to>
      <xdr:col>10</xdr:col>
      <xdr:colOff>0</xdr:colOff>
      <xdr:row>38</xdr:row>
      <xdr:rowOff>219075</xdr:rowOff>
    </xdr:to>
    <xdr:cxnSp macro="">
      <xdr:nvCxnSpPr>
        <xdr:cNvPr id="21" name="Gerade Verbindung 20"/>
        <xdr:cNvCxnSpPr/>
      </xdr:nvCxnSpPr>
      <xdr:spPr>
        <a:xfrm>
          <a:off x="9182100" y="7620001"/>
          <a:ext cx="647700" cy="9524"/>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431800</xdr:colOff>
      <xdr:row>43</xdr:row>
      <xdr:rowOff>11114</xdr:rowOff>
    </xdr:from>
    <xdr:to>
      <xdr:col>10</xdr:col>
      <xdr:colOff>0</xdr:colOff>
      <xdr:row>43</xdr:row>
      <xdr:rowOff>12700</xdr:rowOff>
    </xdr:to>
    <xdr:cxnSp macro="">
      <xdr:nvCxnSpPr>
        <xdr:cNvPr id="22" name="Gerade Verbindung 21"/>
        <xdr:cNvCxnSpPr/>
      </xdr:nvCxnSpPr>
      <xdr:spPr>
        <a:xfrm flipV="1">
          <a:off x="9899650" y="10831514"/>
          <a:ext cx="406400" cy="1586"/>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0</xdr:colOff>
      <xdr:row>40</xdr:row>
      <xdr:rowOff>0</xdr:rowOff>
    </xdr:from>
    <xdr:to>
      <xdr:col>9</xdr:col>
      <xdr:colOff>406400</xdr:colOff>
      <xdr:row>40</xdr:row>
      <xdr:rowOff>1588</xdr:rowOff>
    </xdr:to>
    <xdr:cxnSp macro="">
      <xdr:nvCxnSpPr>
        <xdr:cNvPr id="27" name="Gerade Verbindung 26"/>
        <xdr:cNvCxnSpPr/>
      </xdr:nvCxnSpPr>
      <xdr:spPr>
        <a:xfrm>
          <a:off x="9467850" y="10210800"/>
          <a:ext cx="4064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406401</xdr:colOff>
      <xdr:row>40</xdr:row>
      <xdr:rowOff>12699</xdr:rowOff>
    </xdr:from>
    <xdr:to>
      <xdr:col>9</xdr:col>
      <xdr:colOff>409579</xdr:colOff>
      <xdr:row>47</xdr:row>
      <xdr:rowOff>47627</xdr:rowOff>
    </xdr:to>
    <xdr:cxnSp macro="">
      <xdr:nvCxnSpPr>
        <xdr:cNvPr id="28" name="Gerade Verbindung 27"/>
        <xdr:cNvCxnSpPr/>
      </xdr:nvCxnSpPr>
      <xdr:spPr>
        <a:xfrm rot="16200000" flipH="1">
          <a:off x="8472488" y="8577262"/>
          <a:ext cx="1473203" cy="317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9</xdr:col>
      <xdr:colOff>428625</xdr:colOff>
      <xdr:row>47</xdr:row>
      <xdr:rowOff>19050</xdr:rowOff>
    </xdr:from>
    <xdr:to>
      <xdr:col>10</xdr:col>
      <xdr:colOff>0</xdr:colOff>
      <xdr:row>47</xdr:row>
      <xdr:rowOff>20638</xdr:rowOff>
    </xdr:to>
    <xdr:cxnSp macro="">
      <xdr:nvCxnSpPr>
        <xdr:cNvPr id="29" name="Gerade Verbindung 28"/>
        <xdr:cNvCxnSpPr/>
      </xdr:nvCxnSpPr>
      <xdr:spPr>
        <a:xfrm>
          <a:off x="9229725" y="9286875"/>
          <a:ext cx="59055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0</xdr:colOff>
      <xdr:row>20</xdr:row>
      <xdr:rowOff>200025</xdr:rowOff>
    </xdr:from>
    <xdr:to>
      <xdr:col>7</xdr:col>
      <xdr:colOff>0</xdr:colOff>
      <xdr:row>24</xdr:row>
      <xdr:rowOff>228600</xdr:rowOff>
    </xdr:to>
    <xdr:cxnSp macro="">
      <xdr:nvCxnSpPr>
        <xdr:cNvPr id="35" name="Gewinkelte Verbindung 34"/>
        <xdr:cNvCxnSpPr/>
      </xdr:nvCxnSpPr>
      <xdr:spPr>
        <a:xfrm>
          <a:off x="5086350" y="3619500"/>
          <a:ext cx="838200" cy="790575"/>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409579</xdr:colOff>
      <xdr:row>17</xdr:row>
      <xdr:rowOff>190500</xdr:rowOff>
    </xdr:from>
    <xdr:to>
      <xdr:col>6</xdr:col>
      <xdr:colOff>419102</xdr:colOff>
      <xdr:row>21</xdr:row>
      <xdr:rowOff>9526</xdr:rowOff>
    </xdr:to>
    <xdr:cxnSp macro="">
      <xdr:nvCxnSpPr>
        <xdr:cNvPr id="37" name="Gerade Verbindung 36"/>
        <xdr:cNvCxnSpPr/>
      </xdr:nvCxnSpPr>
      <xdr:spPr>
        <a:xfrm rot="16200000" flipV="1">
          <a:off x="5195890" y="3328989"/>
          <a:ext cx="609601" cy="952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6</xdr:col>
      <xdr:colOff>390525</xdr:colOff>
      <xdr:row>17</xdr:row>
      <xdr:rowOff>190500</xdr:rowOff>
    </xdr:from>
    <xdr:to>
      <xdr:col>7</xdr:col>
      <xdr:colOff>0</xdr:colOff>
      <xdr:row>17</xdr:row>
      <xdr:rowOff>192088</xdr:rowOff>
    </xdr:to>
    <xdr:cxnSp macro="">
      <xdr:nvCxnSpPr>
        <xdr:cNvPr id="40" name="Gerade Verbindung 39"/>
        <xdr:cNvCxnSpPr/>
      </xdr:nvCxnSpPr>
      <xdr:spPr>
        <a:xfrm>
          <a:off x="5476875" y="3028950"/>
          <a:ext cx="447675"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9525</xdr:colOff>
      <xdr:row>23</xdr:row>
      <xdr:rowOff>9525</xdr:rowOff>
    </xdr:from>
    <xdr:to>
      <xdr:col>9</xdr:col>
      <xdr:colOff>0</xdr:colOff>
      <xdr:row>25</xdr:row>
      <xdr:rowOff>9525</xdr:rowOff>
    </xdr:to>
    <xdr:cxnSp macro="">
      <xdr:nvCxnSpPr>
        <xdr:cNvPr id="54" name="Gewinkelte Verbindung 53"/>
        <xdr:cNvCxnSpPr/>
      </xdr:nvCxnSpPr>
      <xdr:spPr>
        <a:xfrm flipV="1">
          <a:off x="8229600" y="4267200"/>
          <a:ext cx="876300" cy="438150"/>
        </a:xfrm>
        <a:prstGeom prst="bentConnector3">
          <a:avLst>
            <a:gd name="adj1" fmla="val 50000"/>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446881</xdr:colOff>
      <xdr:row>18</xdr:row>
      <xdr:rowOff>190501</xdr:rowOff>
    </xdr:from>
    <xdr:to>
      <xdr:col>8</xdr:col>
      <xdr:colOff>447674</xdr:colOff>
      <xdr:row>22</xdr:row>
      <xdr:rowOff>210345</xdr:rowOff>
    </xdr:to>
    <xdr:cxnSp macro="">
      <xdr:nvCxnSpPr>
        <xdr:cNvPr id="59" name="Gerade Verbindung 58"/>
        <xdr:cNvCxnSpPr/>
      </xdr:nvCxnSpPr>
      <xdr:spPr>
        <a:xfrm rot="5400000" flipH="1" flipV="1">
          <a:off x="8247856" y="3819526"/>
          <a:ext cx="838994" cy="793"/>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428625</xdr:colOff>
      <xdr:row>18</xdr:row>
      <xdr:rowOff>190500</xdr:rowOff>
    </xdr:from>
    <xdr:to>
      <xdr:col>8</xdr:col>
      <xdr:colOff>866775</xdr:colOff>
      <xdr:row>18</xdr:row>
      <xdr:rowOff>192088</xdr:rowOff>
    </xdr:to>
    <xdr:cxnSp macro="">
      <xdr:nvCxnSpPr>
        <xdr:cNvPr id="64" name="Gerade Verbindung 63"/>
        <xdr:cNvCxnSpPr/>
      </xdr:nvCxnSpPr>
      <xdr:spPr>
        <a:xfrm>
          <a:off x="8648700" y="3400425"/>
          <a:ext cx="43815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447674</xdr:colOff>
      <xdr:row>25</xdr:row>
      <xdr:rowOff>19050</xdr:rowOff>
    </xdr:from>
    <xdr:to>
      <xdr:col>8</xdr:col>
      <xdr:colOff>457199</xdr:colOff>
      <xdr:row>31</xdr:row>
      <xdr:rowOff>9525</xdr:rowOff>
    </xdr:to>
    <xdr:cxnSp macro="">
      <xdr:nvCxnSpPr>
        <xdr:cNvPr id="69" name="Gerade Verbindung 68"/>
        <xdr:cNvCxnSpPr/>
      </xdr:nvCxnSpPr>
      <xdr:spPr>
        <a:xfrm rot="16200000" flipH="1">
          <a:off x="8024812" y="5357812"/>
          <a:ext cx="1295400" cy="9525"/>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457200</xdr:colOff>
      <xdr:row>27</xdr:row>
      <xdr:rowOff>9525</xdr:rowOff>
    </xdr:from>
    <xdr:to>
      <xdr:col>8</xdr:col>
      <xdr:colOff>876300</xdr:colOff>
      <xdr:row>27</xdr:row>
      <xdr:rowOff>11113</xdr:rowOff>
    </xdr:to>
    <xdr:cxnSp macro="">
      <xdr:nvCxnSpPr>
        <xdr:cNvPr id="71" name="Gerade Verbindung 70"/>
        <xdr:cNvCxnSpPr/>
      </xdr:nvCxnSpPr>
      <xdr:spPr>
        <a:xfrm>
          <a:off x="8677275" y="5172075"/>
          <a:ext cx="4191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xdr:from>
      <xdr:col>8</xdr:col>
      <xdr:colOff>457200</xdr:colOff>
      <xdr:row>30</xdr:row>
      <xdr:rowOff>200025</xdr:rowOff>
    </xdr:from>
    <xdr:to>
      <xdr:col>8</xdr:col>
      <xdr:colOff>876300</xdr:colOff>
      <xdr:row>30</xdr:row>
      <xdr:rowOff>201613</xdr:rowOff>
    </xdr:to>
    <xdr:cxnSp macro="">
      <xdr:nvCxnSpPr>
        <xdr:cNvPr id="73" name="Gerade Verbindung 72"/>
        <xdr:cNvCxnSpPr/>
      </xdr:nvCxnSpPr>
      <xdr:spPr>
        <a:xfrm>
          <a:off x="8677275" y="5991225"/>
          <a:ext cx="419100" cy="1588"/>
        </a:xfrm>
        <a:prstGeom prst="line">
          <a:avLst/>
        </a:prstGeom>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0</xdr:colOff>
      <xdr:row>0</xdr:row>
      <xdr:rowOff>0</xdr:rowOff>
    </xdr:from>
    <xdr:to>
      <xdr:col>9</xdr:col>
      <xdr:colOff>1438275</xdr:colOff>
      <xdr:row>0</xdr:row>
      <xdr:rowOff>1038224</xdr:rowOff>
    </xdr:to>
    <xdr:pic>
      <xdr:nvPicPr>
        <xdr:cNvPr id="36" name="Grafi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668000"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1438275</xdr:colOff>
      <xdr:row>0</xdr:row>
      <xdr:rowOff>0</xdr:rowOff>
    </xdr:from>
    <xdr:to>
      <xdr:col>10</xdr:col>
      <xdr:colOff>870086</xdr:colOff>
      <xdr:row>0</xdr:row>
      <xdr:rowOff>1038224</xdr:rowOff>
    </xdr:to>
    <xdr:pic>
      <xdr:nvPicPr>
        <xdr:cNvPr id="38" name="Grafik 3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68000" y="0"/>
          <a:ext cx="889136"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A4" sqref="A4:I5"/>
    </sheetView>
  </sheetViews>
  <sheetFormatPr baseColWidth="10" defaultRowHeight="13" x14ac:dyDescent="0"/>
  <cols>
    <col min="1" max="16384" width="10.7109375" style="61"/>
  </cols>
  <sheetData>
    <row r="1" spans="1:9" ht="42" customHeight="1">
      <c r="A1" s="70"/>
      <c r="B1" s="70"/>
      <c r="C1" s="70"/>
      <c r="D1" s="70"/>
      <c r="E1" s="70"/>
      <c r="F1" s="70"/>
      <c r="G1" s="70"/>
      <c r="H1" s="70"/>
      <c r="I1" s="70"/>
    </row>
    <row r="2" spans="1:9">
      <c r="A2" s="71" t="s">
        <v>73</v>
      </c>
      <c r="B2" s="71"/>
      <c r="C2" s="71"/>
      <c r="D2" s="71"/>
      <c r="E2" s="71"/>
      <c r="F2" s="72" t="s">
        <v>75</v>
      </c>
      <c r="G2" s="72"/>
      <c r="H2" s="72"/>
      <c r="I2" s="72"/>
    </row>
    <row r="3" spans="1:9">
      <c r="A3" s="73" t="s">
        <v>76</v>
      </c>
      <c r="B3" s="73"/>
      <c r="C3" s="73"/>
      <c r="D3" s="73"/>
      <c r="E3" s="73"/>
      <c r="F3" s="80" t="s">
        <v>25</v>
      </c>
      <c r="G3" s="80"/>
      <c r="H3" s="80"/>
      <c r="I3" s="80"/>
    </row>
    <row r="4" spans="1:9">
      <c r="A4" s="74" t="s">
        <v>77</v>
      </c>
      <c r="B4" s="75"/>
      <c r="C4" s="75"/>
      <c r="D4" s="75"/>
      <c r="E4" s="75"/>
      <c r="F4" s="75"/>
      <c r="G4" s="75"/>
      <c r="H4" s="75"/>
      <c r="I4" s="76"/>
    </row>
    <row r="5" spans="1:9">
      <c r="A5" s="77"/>
      <c r="B5" s="78"/>
      <c r="C5" s="78"/>
      <c r="D5" s="78"/>
      <c r="E5" s="78"/>
      <c r="F5" s="78"/>
      <c r="G5" s="78"/>
      <c r="H5" s="78"/>
      <c r="I5" s="79"/>
    </row>
    <row r="7" spans="1:9" ht="14.25" customHeight="1">
      <c r="A7" s="65" t="s">
        <v>85</v>
      </c>
      <c r="B7" s="65"/>
      <c r="C7" s="65"/>
      <c r="D7" s="65"/>
      <c r="E7" s="65"/>
      <c r="F7" s="65"/>
      <c r="G7" s="65"/>
      <c r="H7" s="65"/>
      <c r="I7" s="65"/>
    </row>
    <row r="8" spans="1:9">
      <c r="A8" s="65"/>
      <c r="B8" s="65"/>
      <c r="C8" s="65"/>
      <c r="D8" s="65"/>
      <c r="E8" s="65"/>
      <c r="F8" s="65"/>
      <c r="G8" s="65"/>
      <c r="H8" s="65"/>
      <c r="I8" s="65"/>
    </row>
    <row r="9" spans="1:9">
      <c r="A9" s="65"/>
      <c r="B9" s="65"/>
      <c r="C9" s="65"/>
      <c r="D9" s="65"/>
      <c r="E9" s="65"/>
      <c r="F9" s="65"/>
      <c r="G9" s="65"/>
      <c r="H9" s="65"/>
      <c r="I9" s="65"/>
    </row>
    <row r="10" spans="1:9">
      <c r="A10" s="65"/>
      <c r="B10" s="65"/>
      <c r="C10" s="65"/>
      <c r="D10" s="65"/>
      <c r="E10" s="65"/>
      <c r="F10" s="65"/>
      <c r="G10" s="65"/>
      <c r="H10" s="65"/>
      <c r="I10" s="65"/>
    </row>
    <row r="11" spans="1:9">
      <c r="A11" s="62"/>
      <c r="B11" s="62"/>
      <c r="C11" s="62"/>
      <c r="D11" s="62"/>
      <c r="E11" s="62"/>
      <c r="F11" s="62"/>
      <c r="G11" s="62"/>
      <c r="H11" s="62"/>
      <c r="I11" s="62"/>
    </row>
    <row r="12" spans="1:9">
      <c r="A12" s="66" t="s">
        <v>86</v>
      </c>
      <c r="B12" s="67"/>
      <c r="C12" s="67"/>
      <c r="D12" s="67"/>
      <c r="E12" s="67"/>
      <c r="F12" s="67"/>
      <c r="G12" s="67"/>
      <c r="H12" s="67"/>
      <c r="I12" s="67"/>
    </row>
    <row r="13" spans="1:9">
      <c r="A13" s="62"/>
      <c r="B13" s="62"/>
      <c r="C13" s="62"/>
      <c r="D13" s="62"/>
      <c r="E13" s="62"/>
      <c r="F13" s="62"/>
      <c r="G13" s="62"/>
      <c r="H13" s="62"/>
      <c r="I13" s="62"/>
    </row>
    <row r="14" spans="1:9">
      <c r="A14" s="68" t="s">
        <v>78</v>
      </c>
      <c r="B14" s="69"/>
      <c r="C14" s="69"/>
      <c r="D14" s="69"/>
      <c r="E14" s="69"/>
      <c r="F14" s="69"/>
      <c r="G14" s="69"/>
      <c r="H14" s="69"/>
      <c r="I14" s="69"/>
    </row>
    <row r="15" spans="1:9">
      <c r="A15" s="62"/>
      <c r="B15" s="62"/>
      <c r="C15" s="62"/>
      <c r="D15" s="62"/>
      <c r="E15" s="62"/>
      <c r="F15" s="62"/>
      <c r="G15" s="62"/>
      <c r="H15" s="62"/>
      <c r="I15" s="62"/>
    </row>
  </sheetData>
  <mergeCells count="9">
    <mergeCell ref="A7:I10"/>
    <mergeCell ref="A12:I12"/>
    <mergeCell ref="A14:I14"/>
    <mergeCell ref="A1:I1"/>
    <mergeCell ref="A2:E2"/>
    <mergeCell ref="F2:I2"/>
    <mergeCell ref="A3:E3"/>
    <mergeCell ref="A4:I5"/>
    <mergeCell ref="F3:I3"/>
  </mergeCells>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dimension ref="A1:Q59"/>
  <sheetViews>
    <sheetView showGridLines="0" topLeftCell="E1" workbookViewId="0">
      <selection activeCell="H3" sqref="H3:Q3"/>
    </sheetView>
  </sheetViews>
  <sheetFormatPr baseColWidth="10" defaultRowHeight="13" x14ac:dyDescent="0"/>
  <cols>
    <col min="1" max="1" width="25.7109375" style="6" customWidth="1"/>
    <col min="2" max="2" width="13.140625" style="6" bestFit="1" customWidth="1"/>
    <col min="3" max="3" width="13.5703125" style="6" customWidth="1"/>
    <col min="4" max="4" width="13.28515625" style="6" customWidth="1"/>
    <col min="5" max="5" width="8.85546875" style="6" customWidth="1"/>
    <col min="6" max="6" width="14.140625" style="6" customWidth="1"/>
    <col min="7" max="7" width="6.42578125" style="6" customWidth="1"/>
    <col min="8" max="8" width="3.140625" style="6" customWidth="1"/>
    <col min="9" max="9" width="14.140625" style="6" customWidth="1"/>
    <col min="10" max="10" width="6.42578125" style="6" customWidth="1"/>
    <col min="11" max="11" width="16.85546875" style="6" bestFit="1" customWidth="1"/>
    <col min="12" max="12" width="7.28515625" style="6" customWidth="1"/>
    <col min="13" max="13" width="17.28515625" style="6" bestFit="1" customWidth="1"/>
    <col min="14" max="14" width="7.42578125" style="6" customWidth="1"/>
    <col min="15" max="15" width="14.28515625" style="6" bestFit="1" customWidth="1"/>
    <col min="16" max="16" width="8.42578125" style="6" customWidth="1"/>
    <col min="17" max="17" width="17.140625" style="6" bestFit="1" customWidth="1"/>
    <col min="18" max="18" width="0" style="6" hidden="1" customWidth="1"/>
    <col min="19" max="16384" width="10.7109375" style="6"/>
  </cols>
  <sheetData>
    <row r="1" spans="1:17" ht="78" customHeight="1"/>
    <row r="2" spans="1:17" ht="15" customHeight="1">
      <c r="A2" s="81" t="s">
        <v>73</v>
      </c>
      <c r="B2" s="81"/>
      <c r="C2" s="81"/>
      <c r="D2" s="81"/>
      <c r="E2" s="81"/>
      <c r="F2" s="81"/>
      <c r="G2" s="81"/>
      <c r="H2" s="82" t="s">
        <v>74</v>
      </c>
      <c r="I2" s="82"/>
      <c r="J2" s="82"/>
      <c r="K2" s="82"/>
      <c r="L2" s="82"/>
      <c r="M2" s="82"/>
      <c r="N2" s="82"/>
      <c r="O2" s="82"/>
      <c r="P2" s="82"/>
      <c r="Q2" s="82"/>
    </row>
    <row r="3" spans="1:17" ht="15" customHeight="1">
      <c r="A3" s="83" t="s">
        <v>76</v>
      </c>
      <c r="B3" s="83"/>
      <c r="C3" s="83"/>
      <c r="D3" s="83"/>
      <c r="E3" s="83"/>
      <c r="F3" s="83"/>
      <c r="G3" s="83"/>
      <c r="H3" s="84" t="s">
        <v>25</v>
      </c>
      <c r="I3" s="84"/>
      <c r="J3" s="84"/>
      <c r="K3" s="84"/>
      <c r="L3" s="84"/>
      <c r="M3" s="84"/>
      <c r="N3" s="84"/>
      <c r="O3" s="84"/>
      <c r="P3" s="84"/>
      <c r="Q3" s="84"/>
    </row>
    <row r="4" spans="1:17" ht="16.5" customHeight="1">
      <c r="A4" s="85" t="s">
        <v>77</v>
      </c>
      <c r="B4" s="86"/>
      <c r="C4" s="86"/>
      <c r="D4" s="86"/>
      <c r="E4" s="86"/>
      <c r="F4" s="86"/>
      <c r="G4" s="86"/>
      <c r="H4" s="86"/>
      <c r="I4" s="86"/>
      <c r="J4" s="86"/>
      <c r="K4" s="86"/>
      <c r="L4" s="86"/>
      <c r="M4" s="86"/>
      <c r="N4" s="86"/>
      <c r="O4" s="86"/>
      <c r="P4" s="86"/>
      <c r="Q4" s="87"/>
    </row>
    <row r="5" spans="1:17" ht="18.75" customHeight="1">
      <c r="A5" s="88"/>
      <c r="B5" s="89"/>
      <c r="C5" s="89"/>
      <c r="D5" s="89"/>
      <c r="E5" s="89"/>
      <c r="F5" s="89"/>
      <c r="G5" s="89"/>
      <c r="H5" s="89"/>
      <c r="I5" s="89"/>
      <c r="J5" s="89"/>
      <c r="K5" s="89"/>
      <c r="L5" s="89"/>
      <c r="M5" s="89"/>
      <c r="N5" s="89"/>
      <c r="O5" s="89"/>
      <c r="P5" s="89"/>
      <c r="Q5" s="90"/>
    </row>
    <row r="6" spans="1:17" ht="18" customHeight="1">
      <c r="A6" s="60"/>
      <c r="B6" s="8"/>
      <c r="C6" s="8"/>
      <c r="D6" s="8"/>
      <c r="E6" s="8"/>
      <c r="F6" s="8"/>
      <c r="G6" s="8"/>
    </row>
    <row r="7" spans="1:17" ht="19">
      <c r="A7" s="9" t="s">
        <v>69</v>
      </c>
      <c r="C7" s="10"/>
    </row>
    <row r="9" spans="1:17" ht="17" thickBot="1">
      <c r="A9" s="11" t="s">
        <v>61</v>
      </c>
      <c r="E9" s="11" t="s">
        <v>62</v>
      </c>
    </row>
    <row r="10" spans="1:17" s="7" customFormat="1" ht="16" thickBot="1">
      <c r="A10" s="63" t="s">
        <v>84</v>
      </c>
      <c r="B10" s="40">
        <v>100000</v>
      </c>
      <c r="C10" s="41">
        <v>100000</v>
      </c>
      <c r="E10" s="12" t="s">
        <v>20</v>
      </c>
      <c r="F10" s="30">
        <f>B38</f>
        <v>0.16853932584269662</v>
      </c>
      <c r="M10" s="13" t="s">
        <v>49</v>
      </c>
    </row>
    <row r="11" spans="1:17" ht="16" thickBot="1">
      <c r="A11" s="58" t="s">
        <v>52</v>
      </c>
      <c r="B11" s="42">
        <v>50000</v>
      </c>
      <c r="C11" s="43">
        <v>50000</v>
      </c>
      <c r="E11" s="14" t="s">
        <v>21</v>
      </c>
      <c r="F11" s="31">
        <f>B39</f>
        <v>0.17977528089887643</v>
      </c>
      <c r="M11" s="15" t="s">
        <v>48</v>
      </c>
    </row>
    <row r="12" spans="1:17" ht="18.75" customHeight="1">
      <c r="A12" s="59" t="s">
        <v>53</v>
      </c>
      <c r="B12" s="42">
        <v>2000</v>
      </c>
      <c r="C12" s="43">
        <v>2500</v>
      </c>
      <c r="M12" s="26">
        <f>B10</f>
        <v>100000</v>
      </c>
    </row>
    <row r="13" spans="1:17" ht="18" customHeight="1">
      <c r="A13" s="59" t="s">
        <v>54</v>
      </c>
      <c r="B13" s="42">
        <v>1000</v>
      </c>
      <c r="C13" s="43">
        <v>1000</v>
      </c>
      <c r="M13" s="27">
        <f>C10</f>
        <v>100000</v>
      </c>
    </row>
    <row r="14" spans="1:17" ht="19.5" customHeight="1">
      <c r="A14" s="59" t="s">
        <v>55</v>
      </c>
      <c r="B14" s="42">
        <v>500</v>
      </c>
      <c r="C14" s="43">
        <v>500</v>
      </c>
    </row>
    <row r="15" spans="1:17" ht="19.5" customHeight="1">
      <c r="A15" s="59" t="s">
        <v>56</v>
      </c>
      <c r="B15" s="42">
        <v>15000</v>
      </c>
      <c r="C15" s="43">
        <v>14000</v>
      </c>
      <c r="M15" s="8" t="s">
        <v>13</v>
      </c>
    </row>
    <row r="16" spans="1:17" ht="14" thickBot="1">
      <c r="A16" s="59" t="s">
        <v>57</v>
      </c>
      <c r="B16" s="42">
        <v>12000</v>
      </c>
      <c r="C16" s="43">
        <v>12000</v>
      </c>
    </row>
    <row r="17" spans="1:17" ht="18" customHeight="1">
      <c r="A17" s="56" t="s">
        <v>58</v>
      </c>
      <c r="B17" s="42">
        <v>2500</v>
      </c>
      <c r="C17" s="43">
        <v>2500</v>
      </c>
      <c r="K17" s="16" t="s">
        <v>83</v>
      </c>
      <c r="M17" s="16" t="s">
        <v>50</v>
      </c>
    </row>
    <row r="18" spans="1:17" ht="15.75" customHeight="1" thickBot="1">
      <c r="A18" s="56" t="s">
        <v>59</v>
      </c>
      <c r="B18" s="42">
        <v>2000</v>
      </c>
      <c r="C18" s="43">
        <v>1500</v>
      </c>
      <c r="K18" s="15" t="s">
        <v>81</v>
      </c>
      <c r="M18" s="15" t="s">
        <v>51</v>
      </c>
    </row>
    <row r="19" spans="1:17" ht="19.5" customHeight="1">
      <c r="A19" s="56" t="s">
        <v>60</v>
      </c>
      <c r="B19" s="42">
        <v>4500</v>
      </c>
      <c r="C19" s="43">
        <v>4500</v>
      </c>
      <c r="K19" s="3">
        <f>SUM(M12-M19)</f>
        <v>50000</v>
      </c>
      <c r="M19" s="3">
        <f>B11</f>
        <v>50000</v>
      </c>
    </row>
    <row r="20" spans="1:17" ht="17.25" customHeight="1">
      <c r="A20" s="56" t="s">
        <v>45</v>
      </c>
      <c r="B20" s="42">
        <v>500</v>
      </c>
      <c r="C20" s="43">
        <v>500</v>
      </c>
      <c r="K20" s="2">
        <f>SUM(M13-M20)</f>
        <v>50000</v>
      </c>
      <c r="M20" s="2">
        <f>C11</f>
        <v>50000</v>
      </c>
    </row>
    <row r="21" spans="1:17" ht="19.5" customHeight="1">
      <c r="A21" s="56" t="s">
        <v>46</v>
      </c>
      <c r="B21" s="42">
        <v>10000</v>
      </c>
      <c r="C21" s="43">
        <v>10000</v>
      </c>
    </row>
    <row r="22" spans="1:17" ht="19.5" customHeight="1" thickBot="1">
      <c r="A22" s="56" t="s">
        <v>47</v>
      </c>
      <c r="B22" s="42">
        <v>74000</v>
      </c>
      <c r="C22" s="43">
        <v>74000</v>
      </c>
      <c r="K22" s="8" t="s">
        <v>8</v>
      </c>
    </row>
    <row r="23" spans="1:17" ht="17.25" customHeight="1" thickBot="1">
      <c r="A23" s="64" t="s">
        <v>81</v>
      </c>
      <c r="B23" s="44">
        <v>100000</v>
      </c>
      <c r="C23" s="45">
        <v>100000</v>
      </c>
      <c r="I23" s="16" t="s">
        <v>70</v>
      </c>
    </row>
    <row r="24" spans="1:17" ht="18" customHeight="1" thickBot="1">
      <c r="I24" s="15" t="s">
        <v>71</v>
      </c>
      <c r="K24" s="16" t="s">
        <v>72</v>
      </c>
      <c r="M24" s="16" t="s">
        <v>27</v>
      </c>
      <c r="O24" s="16" t="s">
        <v>31</v>
      </c>
      <c r="Q24" s="16" t="s">
        <v>33</v>
      </c>
    </row>
    <row r="25" spans="1:17" ht="17.25" customHeight="1" thickBot="1">
      <c r="F25" s="17" t="s">
        <v>71</v>
      </c>
      <c r="I25" s="28">
        <f>SUM(K19-K26)</f>
        <v>46500</v>
      </c>
      <c r="K25" s="15" t="s">
        <v>26</v>
      </c>
      <c r="M25" s="15" t="s">
        <v>12</v>
      </c>
      <c r="O25" s="15" t="s">
        <v>32</v>
      </c>
      <c r="Q25" s="15" t="s">
        <v>34</v>
      </c>
    </row>
    <row r="26" spans="1:17" ht="18" customHeight="1">
      <c r="F26" s="3">
        <f>SUM(I25-I31)</f>
        <v>15000</v>
      </c>
      <c r="I26" s="29">
        <f>SUM(K20-K27)</f>
        <v>46000</v>
      </c>
      <c r="K26" s="4">
        <f>SUM(M26+O26+Q26)</f>
        <v>3500</v>
      </c>
      <c r="L26" s="18" t="s">
        <v>9</v>
      </c>
      <c r="M26" s="26">
        <f>B12</f>
        <v>2000</v>
      </c>
      <c r="N26" s="8" t="s">
        <v>10</v>
      </c>
      <c r="O26" s="26">
        <f>B13</f>
        <v>1000</v>
      </c>
      <c r="P26" s="8" t="s">
        <v>11</v>
      </c>
      <c r="Q26" s="26">
        <f>B14</f>
        <v>500</v>
      </c>
    </row>
    <row r="27" spans="1:17" ht="21" customHeight="1">
      <c r="F27" s="2">
        <f>SUM(I26-I32)</f>
        <v>16000</v>
      </c>
      <c r="K27" s="5">
        <f>SUM(M27+O27+Q27)</f>
        <v>4000</v>
      </c>
      <c r="M27" s="27">
        <f>C12</f>
        <v>2500</v>
      </c>
      <c r="O27" s="27">
        <f>C13</f>
        <v>1000</v>
      </c>
      <c r="Q27" s="27">
        <f>C14</f>
        <v>500</v>
      </c>
    </row>
    <row r="28" spans="1:17" ht="19" thickBot="1">
      <c r="I28" s="8" t="s">
        <v>6</v>
      </c>
    </row>
    <row r="29" spans="1:17" ht="16.5" customHeight="1" thickBot="1">
      <c r="D29" s="16" t="s">
        <v>79</v>
      </c>
      <c r="F29" s="8" t="s">
        <v>2</v>
      </c>
    </row>
    <row r="30" spans="1:17" ht="18" customHeight="1" thickBot="1">
      <c r="D30" s="15" t="s">
        <v>80</v>
      </c>
      <c r="I30" s="19" t="s">
        <v>34</v>
      </c>
      <c r="K30" s="16" t="s">
        <v>27</v>
      </c>
      <c r="M30" s="16" t="s">
        <v>29</v>
      </c>
      <c r="O30" s="16" t="s">
        <v>35</v>
      </c>
      <c r="Q30" s="16" t="s">
        <v>29</v>
      </c>
    </row>
    <row r="31" spans="1:17" ht="17.25" customHeight="1" thickBot="1">
      <c r="D31" s="34">
        <f>SUM(F26/F33)</f>
        <v>0.15</v>
      </c>
      <c r="F31" s="55" t="s">
        <v>81</v>
      </c>
      <c r="I31" s="32">
        <f>SUM(K32+M32+O32+Q32)</f>
        <v>31500</v>
      </c>
      <c r="K31" s="15" t="s">
        <v>28</v>
      </c>
      <c r="M31" s="15" t="s">
        <v>30</v>
      </c>
      <c r="O31" s="15" t="s">
        <v>36</v>
      </c>
      <c r="Q31" s="15" t="s">
        <v>37</v>
      </c>
    </row>
    <row r="32" spans="1:17" ht="19" thickBot="1">
      <c r="D32" s="35">
        <f>SUM(F27/F34)</f>
        <v>0.16</v>
      </c>
      <c r="F32" s="15"/>
      <c r="I32" s="33">
        <f>SUM(K33+M33+O33+Q33)</f>
        <v>30000</v>
      </c>
      <c r="J32" s="8" t="s">
        <v>14</v>
      </c>
      <c r="K32" s="26">
        <f>B15</f>
        <v>15000</v>
      </c>
      <c r="L32" s="20" t="s">
        <v>11</v>
      </c>
      <c r="M32" s="26">
        <f>B16</f>
        <v>12000</v>
      </c>
      <c r="N32" s="8" t="s">
        <v>11</v>
      </c>
      <c r="O32" s="26">
        <f>B17</f>
        <v>2500</v>
      </c>
      <c r="P32" s="21" t="s">
        <v>7</v>
      </c>
      <c r="Q32" s="26">
        <f>B18</f>
        <v>2000</v>
      </c>
    </row>
    <row r="33" spans="1:17" ht="20.25" customHeight="1">
      <c r="F33" s="26">
        <f>B23</f>
        <v>100000</v>
      </c>
      <c r="K33" s="27">
        <f>C15</f>
        <v>14000</v>
      </c>
      <c r="M33" s="27">
        <f>C16</f>
        <v>12000</v>
      </c>
      <c r="O33" s="27">
        <f>C17</f>
        <v>2500</v>
      </c>
      <c r="Q33" s="27">
        <f>C18</f>
        <v>1500</v>
      </c>
    </row>
    <row r="34" spans="1:17" ht="16.5" customHeight="1">
      <c r="F34" s="2">
        <f>C23</f>
        <v>100000</v>
      </c>
    </row>
    <row r="35" spans="1:17" ht="14" thickBot="1"/>
    <row r="36" spans="1:17" ht="15">
      <c r="B36" s="16" t="s">
        <v>0</v>
      </c>
    </row>
    <row r="37" spans="1:17" ht="21" customHeight="1" thickBot="1">
      <c r="B37" s="15" t="s">
        <v>1</v>
      </c>
      <c r="D37" s="8" t="s">
        <v>3</v>
      </c>
    </row>
    <row r="38" spans="1:17" ht="15">
      <c r="A38" s="8" t="s">
        <v>23</v>
      </c>
      <c r="B38" s="34">
        <f>SUM(D31*D43)</f>
        <v>0.16853932584269662</v>
      </c>
      <c r="F38" s="55" t="s">
        <v>81</v>
      </c>
    </row>
    <row r="39" spans="1:17" ht="19.5" customHeight="1" thickBot="1">
      <c r="A39" s="8" t="s">
        <v>24</v>
      </c>
      <c r="B39" s="36">
        <f>SUM(D32*D44)</f>
        <v>0.17977528089887643</v>
      </c>
      <c r="F39" s="15"/>
    </row>
    <row r="40" spans="1:17" ht="20.25" customHeight="1" thickBot="1">
      <c r="F40" s="3">
        <f>B23</f>
        <v>100000</v>
      </c>
    </row>
    <row r="41" spans="1:17" ht="19.5" customHeight="1" thickBot="1">
      <c r="D41" s="16" t="s">
        <v>38</v>
      </c>
      <c r="F41" s="2">
        <f>C23</f>
        <v>100000</v>
      </c>
    </row>
    <row r="42" spans="1:17" ht="15.75" customHeight="1" thickBot="1">
      <c r="D42" s="15" t="s">
        <v>39</v>
      </c>
      <c r="K42" s="16" t="s">
        <v>43</v>
      </c>
    </row>
    <row r="43" spans="1:17" ht="16.5" customHeight="1" thickBot="1">
      <c r="D43" s="37">
        <f>SUM(F40/F48)</f>
        <v>1.1235955056179776</v>
      </c>
      <c r="F43" s="8" t="s">
        <v>4</v>
      </c>
      <c r="I43" s="16" t="s">
        <v>41</v>
      </c>
      <c r="K43" s="15" t="s">
        <v>44</v>
      </c>
    </row>
    <row r="44" spans="1:17" ht="15.75" customHeight="1" thickBot="1">
      <c r="D44" s="38">
        <f>SUM(F41/F49)</f>
        <v>1.1235955056179776</v>
      </c>
      <c r="I44" s="15" t="s">
        <v>42</v>
      </c>
      <c r="K44" s="26">
        <f>B19</f>
        <v>4500</v>
      </c>
    </row>
    <row r="45" spans="1:17" ht="14" thickBot="1">
      <c r="I45" s="1">
        <f>SUM(K44+K48+K52)</f>
        <v>15000</v>
      </c>
      <c r="K45" s="27">
        <f>C19</f>
        <v>4500</v>
      </c>
    </row>
    <row r="46" spans="1:17" ht="16" thickBot="1">
      <c r="F46" s="16" t="s">
        <v>40</v>
      </c>
      <c r="I46" s="2">
        <f>SUM(K45+K49+K53)</f>
        <v>15000</v>
      </c>
      <c r="K46" s="22" t="s">
        <v>5</v>
      </c>
    </row>
    <row r="47" spans="1:17" ht="16" thickBot="1">
      <c r="F47" s="15" t="s">
        <v>82</v>
      </c>
      <c r="K47" s="17" t="s">
        <v>45</v>
      </c>
    </row>
    <row r="48" spans="1:17" ht="15">
      <c r="F48" s="39">
        <f>SUM(I45+I52)</f>
        <v>89000</v>
      </c>
      <c r="I48" s="22" t="s">
        <v>5</v>
      </c>
      <c r="K48" s="3">
        <f>B20</f>
        <v>500</v>
      </c>
    </row>
    <row r="49" spans="1:11" ht="16" thickBot="1">
      <c r="F49" s="2">
        <f>SUM(I46+I53)</f>
        <v>89000</v>
      </c>
      <c r="I49" s="23"/>
      <c r="K49" s="2">
        <f>C20</f>
        <v>500</v>
      </c>
    </row>
    <row r="50" spans="1:11" ht="15" customHeight="1" thickBot="1">
      <c r="I50" s="16" t="s">
        <v>38</v>
      </c>
      <c r="K50" s="24" t="s">
        <v>5</v>
      </c>
    </row>
    <row r="51" spans="1:11" ht="17.25" customHeight="1" thickBot="1">
      <c r="I51" s="15" t="s">
        <v>42</v>
      </c>
      <c r="K51" s="17" t="s">
        <v>46</v>
      </c>
    </row>
    <row r="52" spans="1:11" ht="19.5" customHeight="1">
      <c r="I52" s="3">
        <f>B22</f>
        <v>74000</v>
      </c>
      <c r="K52" s="3">
        <f>B21</f>
        <v>10000</v>
      </c>
    </row>
    <row r="53" spans="1:11" ht="18.75" customHeight="1">
      <c r="I53" s="2">
        <f>C22</f>
        <v>74000</v>
      </c>
      <c r="K53" s="2">
        <f>C21</f>
        <v>10000</v>
      </c>
    </row>
    <row r="55" spans="1:11" ht="23.25" customHeight="1"/>
    <row r="59" spans="1:11">
      <c r="A59" s="25"/>
    </row>
  </sheetData>
  <sheetProtection selectLockedCells="1"/>
  <mergeCells count="5">
    <mergeCell ref="A2:G2"/>
    <mergeCell ref="H2:Q2"/>
    <mergeCell ref="A3:G3"/>
    <mergeCell ref="H3:Q3"/>
    <mergeCell ref="A4:Q5"/>
  </mergeCells>
  <phoneticPr fontId="2" type="noConversion"/>
  <pageMargins left="0.9055118110236221" right="0.82677165354330717" top="0.98425196850393704" bottom="0.98425196850393704" header="0.51181102362204722" footer="0.51181102362204722"/>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dimension ref="A1:K49"/>
  <sheetViews>
    <sheetView showGridLines="0" tabSelected="1" topLeftCell="A4" workbookViewId="0">
      <selection activeCell="A12" sqref="A12"/>
    </sheetView>
  </sheetViews>
  <sheetFormatPr baseColWidth="10" defaultRowHeight="13" x14ac:dyDescent="0"/>
  <cols>
    <col min="1" max="1" width="24.85546875" style="6" customWidth="1"/>
    <col min="2" max="3" width="12.5703125" style="6" bestFit="1" customWidth="1"/>
    <col min="4" max="4" width="10.7109375" style="6"/>
    <col min="5" max="5" width="11" style="6" customWidth="1"/>
    <col min="6" max="6" width="13.42578125" style="6" customWidth="1"/>
    <col min="7" max="7" width="11" style="6" customWidth="1"/>
    <col min="8" max="8" width="12.85546875" style="6" customWidth="1"/>
    <col min="9" max="9" width="11.5703125" style="6" bestFit="1" customWidth="1"/>
    <col min="10" max="10" width="19.140625" style="6" bestFit="1" customWidth="1"/>
    <col min="11" max="11" width="11.5703125" style="6" bestFit="1" customWidth="1"/>
    <col min="12" max="16384" width="10.7109375" style="6"/>
  </cols>
  <sheetData>
    <row r="1" spans="1:11" ht="81.75" customHeight="1"/>
    <row r="2" spans="1:11" ht="15" customHeight="1">
      <c r="A2" s="91" t="s">
        <v>73</v>
      </c>
      <c r="B2" s="91"/>
      <c r="C2" s="91"/>
      <c r="D2" s="91"/>
      <c r="E2" s="91"/>
      <c r="F2" s="82" t="s">
        <v>75</v>
      </c>
      <c r="G2" s="82"/>
      <c r="H2" s="82"/>
      <c r="I2" s="82"/>
      <c r="J2" s="82"/>
      <c r="K2" s="82"/>
    </row>
    <row r="3" spans="1:11">
      <c r="A3" s="83" t="s">
        <v>76</v>
      </c>
      <c r="B3" s="83"/>
      <c r="C3" s="83"/>
      <c r="D3" s="83"/>
      <c r="E3" s="83"/>
      <c r="F3" s="84" t="s">
        <v>25</v>
      </c>
      <c r="G3" s="84"/>
      <c r="H3" s="84"/>
      <c r="I3" s="84"/>
      <c r="J3" s="84"/>
      <c r="K3" s="84"/>
    </row>
    <row r="4" spans="1:11" ht="14.25" customHeight="1">
      <c r="A4" s="85" t="s">
        <v>77</v>
      </c>
      <c r="B4" s="86"/>
      <c r="C4" s="86"/>
      <c r="D4" s="86"/>
      <c r="E4" s="86"/>
      <c r="F4" s="86"/>
      <c r="G4" s="86"/>
      <c r="H4" s="86"/>
      <c r="I4" s="86"/>
      <c r="J4" s="86"/>
      <c r="K4" s="87"/>
    </row>
    <row r="5" spans="1:11" ht="14.25" customHeight="1">
      <c r="A5" s="88"/>
      <c r="B5" s="89"/>
      <c r="C5" s="89"/>
      <c r="D5" s="89"/>
      <c r="E5" s="89"/>
      <c r="F5" s="89"/>
      <c r="G5" s="89"/>
      <c r="H5" s="89"/>
      <c r="I5" s="89"/>
      <c r="J5" s="89"/>
      <c r="K5" s="90"/>
    </row>
    <row r="6" spans="1:11">
      <c r="D6" s="46"/>
    </row>
    <row r="7" spans="1:11" ht="19">
      <c r="A7" s="47" t="s">
        <v>68</v>
      </c>
    </row>
    <row r="10" spans="1:11" ht="17" thickBot="1">
      <c r="A10" s="11" t="s">
        <v>61</v>
      </c>
    </row>
    <row r="11" spans="1:11" ht="17" thickBot="1">
      <c r="A11" s="63" t="s">
        <v>81</v>
      </c>
      <c r="B11" s="40">
        <v>100000</v>
      </c>
      <c r="C11" s="41">
        <v>100000</v>
      </c>
      <c r="E11" s="11" t="s">
        <v>62</v>
      </c>
    </row>
    <row r="12" spans="1:11">
      <c r="A12" s="59" t="s">
        <v>47</v>
      </c>
      <c r="B12" s="42">
        <v>75000</v>
      </c>
      <c r="C12" s="43">
        <v>75000</v>
      </c>
      <c r="E12" s="48" t="s">
        <v>20</v>
      </c>
      <c r="F12" s="49">
        <f>B34</f>
        <v>0.13114754098360656</v>
      </c>
    </row>
    <row r="13" spans="1:11" ht="14" thickBot="1">
      <c r="A13" s="59" t="s">
        <v>60</v>
      </c>
      <c r="B13" s="42">
        <v>5000</v>
      </c>
      <c r="C13" s="43">
        <v>5000</v>
      </c>
      <c r="E13" s="50" t="s">
        <v>21</v>
      </c>
      <c r="F13" s="51">
        <f>B35</f>
        <v>0.185792349726776</v>
      </c>
    </row>
    <row r="14" spans="1:11">
      <c r="A14" s="59" t="s">
        <v>45</v>
      </c>
      <c r="B14" s="42">
        <v>1500</v>
      </c>
      <c r="C14" s="43">
        <v>1500</v>
      </c>
    </row>
    <row r="15" spans="1:11">
      <c r="A15" s="59" t="s">
        <v>46</v>
      </c>
      <c r="B15" s="42">
        <v>10000</v>
      </c>
      <c r="C15" s="43">
        <v>10000</v>
      </c>
    </row>
    <row r="16" spans="1:11" ht="14" thickBot="1">
      <c r="A16" s="59" t="s">
        <v>53</v>
      </c>
      <c r="B16" s="42">
        <v>50000</v>
      </c>
      <c r="C16" s="43">
        <v>45000</v>
      </c>
    </row>
    <row r="17" spans="1:10" ht="15">
      <c r="A17" s="59" t="s">
        <v>65</v>
      </c>
      <c r="B17" s="42">
        <v>30000</v>
      </c>
      <c r="C17" s="43">
        <v>30000</v>
      </c>
      <c r="H17" s="55" t="s">
        <v>81</v>
      </c>
    </row>
    <row r="18" spans="1:10" ht="16" thickBot="1">
      <c r="A18" s="56" t="s">
        <v>66</v>
      </c>
      <c r="B18" s="42">
        <v>3000</v>
      </c>
      <c r="C18" s="43">
        <v>3000</v>
      </c>
      <c r="H18" s="15"/>
    </row>
    <row r="19" spans="1:10" ht="16" thickBot="1">
      <c r="A19" s="57" t="s">
        <v>67</v>
      </c>
      <c r="B19" s="44">
        <v>5000</v>
      </c>
      <c r="C19" s="45">
        <v>5000</v>
      </c>
      <c r="H19" s="3">
        <f>B11</f>
        <v>100000</v>
      </c>
      <c r="J19" s="17" t="s">
        <v>53</v>
      </c>
    </row>
    <row r="20" spans="1:10" ht="14" thickBot="1">
      <c r="A20" s="52"/>
      <c r="B20" s="53"/>
      <c r="H20" s="2">
        <f>B11</f>
        <v>100000</v>
      </c>
      <c r="J20" s="3">
        <f>B16</f>
        <v>50000</v>
      </c>
    </row>
    <row r="21" spans="1:10" ht="16" thickBot="1">
      <c r="A21" s="52"/>
      <c r="B21" s="53"/>
      <c r="F21" s="17" t="s">
        <v>71</v>
      </c>
      <c r="J21" s="2">
        <f>C16</f>
        <v>45000</v>
      </c>
    </row>
    <row r="22" spans="1:10" ht="16.5" customHeight="1" thickBot="1">
      <c r="B22" s="7"/>
      <c r="F22" s="3">
        <f>SUM(H19-H26)</f>
        <v>12000</v>
      </c>
      <c r="H22" s="8" t="s">
        <v>15</v>
      </c>
      <c r="J22" s="8" t="s">
        <v>16</v>
      </c>
    </row>
    <row r="23" spans="1:10" ht="18" customHeight="1" thickBot="1">
      <c r="F23" s="2">
        <f>SUM(H20-H27)</f>
        <v>17000</v>
      </c>
      <c r="J23" s="17" t="s">
        <v>65</v>
      </c>
    </row>
    <row r="24" spans="1:10" ht="14" thickBot="1">
      <c r="J24" s="3">
        <f>B17</f>
        <v>30000</v>
      </c>
    </row>
    <row r="25" spans="1:10" ht="17" thickBot="1">
      <c r="D25" s="16" t="s">
        <v>79</v>
      </c>
      <c r="F25" s="8" t="s">
        <v>2</v>
      </c>
      <c r="H25" s="17" t="s">
        <v>64</v>
      </c>
      <c r="J25" s="2">
        <f>C17</f>
        <v>30000</v>
      </c>
    </row>
    <row r="26" spans="1:10" ht="19" thickBot="1">
      <c r="D26" s="15" t="s">
        <v>80</v>
      </c>
      <c r="H26" s="3">
        <f>J20+J24+J28+J32</f>
        <v>88000</v>
      </c>
      <c r="J26" s="8" t="s">
        <v>16</v>
      </c>
    </row>
    <row r="27" spans="1:10" ht="16" thickBot="1">
      <c r="D27" s="34">
        <f>SUM(F22/F29)</f>
        <v>0.12</v>
      </c>
      <c r="F27" s="55" t="s">
        <v>81</v>
      </c>
      <c r="H27" s="2">
        <f>J21+J25+J29+J33</f>
        <v>83000</v>
      </c>
      <c r="J27" s="17" t="s">
        <v>66</v>
      </c>
    </row>
    <row r="28" spans="1:10" ht="16" thickBot="1">
      <c r="D28" s="35">
        <f>SUM(F23/F30)</f>
        <v>0.17</v>
      </c>
      <c r="F28" s="15"/>
      <c r="J28" s="3">
        <f>B18</f>
        <v>3000</v>
      </c>
    </row>
    <row r="29" spans="1:10" ht="18" customHeight="1">
      <c r="F29" s="26">
        <f>B11</f>
        <v>100000</v>
      </c>
      <c r="J29" s="2">
        <f>C18</f>
        <v>3000</v>
      </c>
    </row>
    <row r="30" spans="1:10" ht="14" thickBot="1">
      <c r="F30" s="2">
        <f>B11</f>
        <v>100000</v>
      </c>
    </row>
    <row r="31" spans="1:10" ht="16" thickBot="1">
      <c r="J31" s="17" t="s">
        <v>67</v>
      </c>
    </row>
    <row r="32" spans="1:10" ht="15">
      <c r="B32" s="16" t="s">
        <v>0</v>
      </c>
      <c r="J32" s="3">
        <f>B19</f>
        <v>5000</v>
      </c>
    </row>
    <row r="33" spans="1:11" ht="18.75" customHeight="1" thickBot="1">
      <c r="B33" s="15" t="s">
        <v>1</v>
      </c>
      <c r="D33" s="8" t="s">
        <v>22</v>
      </c>
      <c r="J33" s="2">
        <f>C19</f>
        <v>5000</v>
      </c>
    </row>
    <row r="34" spans="1:11" ht="15">
      <c r="A34" s="8" t="s">
        <v>18</v>
      </c>
      <c r="B34" s="34">
        <f>SUM(D27*D39)</f>
        <v>0.13114754098360656</v>
      </c>
      <c r="F34" s="55" t="s">
        <v>81</v>
      </c>
    </row>
    <row r="35" spans="1:11" ht="16" thickBot="1">
      <c r="A35" s="8" t="s">
        <v>19</v>
      </c>
      <c r="B35" s="36">
        <f>SUM(D28*D40)</f>
        <v>0.185792349726776</v>
      </c>
      <c r="F35" s="15"/>
    </row>
    <row r="36" spans="1:11" ht="14" thickBot="1">
      <c r="F36" s="3">
        <f>B11</f>
        <v>100000</v>
      </c>
    </row>
    <row r="37" spans="1:11" ht="16" thickBot="1">
      <c r="D37" s="16" t="s">
        <v>38</v>
      </c>
      <c r="F37" s="2">
        <f>B11</f>
        <v>100000</v>
      </c>
    </row>
    <row r="38" spans="1:11" ht="16" thickBot="1">
      <c r="D38" s="15" t="s">
        <v>39</v>
      </c>
      <c r="K38" s="16" t="s">
        <v>43</v>
      </c>
    </row>
    <row r="39" spans="1:11" ht="16.5" customHeight="1" thickBot="1">
      <c r="D39" s="37">
        <f>SUM(F36/F44)</f>
        <v>1.0928961748633881</v>
      </c>
      <c r="F39" s="8" t="s">
        <v>17</v>
      </c>
      <c r="I39" s="16" t="s">
        <v>41</v>
      </c>
      <c r="K39" s="15" t="s">
        <v>44</v>
      </c>
    </row>
    <row r="40" spans="1:11" ht="16" thickBot="1">
      <c r="D40" s="54">
        <f>SUM(F37/F45)</f>
        <v>1.0928961748633881</v>
      </c>
      <c r="I40" s="15" t="s">
        <v>42</v>
      </c>
      <c r="K40" s="26">
        <f>B13</f>
        <v>5000</v>
      </c>
    </row>
    <row r="41" spans="1:11" ht="14" thickBot="1">
      <c r="I41" s="1">
        <f>SUM(K40+K44+K48)</f>
        <v>16500</v>
      </c>
      <c r="K41" s="27">
        <f>C13</f>
        <v>5000</v>
      </c>
    </row>
    <row r="42" spans="1:11" ht="16" thickBot="1">
      <c r="F42" s="16" t="s">
        <v>40</v>
      </c>
      <c r="I42" s="2">
        <f>SUM(K41+K45+K49)</f>
        <v>16500</v>
      </c>
      <c r="K42" s="22" t="s">
        <v>5</v>
      </c>
    </row>
    <row r="43" spans="1:11" ht="16" thickBot="1">
      <c r="F43" s="15" t="s">
        <v>38</v>
      </c>
      <c r="K43" s="17" t="s">
        <v>45</v>
      </c>
    </row>
    <row r="44" spans="1:11" ht="15">
      <c r="F44" s="39">
        <f>SUM(I41+I48)</f>
        <v>91500</v>
      </c>
      <c r="I44" s="22" t="s">
        <v>5</v>
      </c>
      <c r="K44" s="3">
        <f>B14</f>
        <v>1500</v>
      </c>
    </row>
    <row r="45" spans="1:11" ht="16" thickBot="1">
      <c r="F45" s="2">
        <f>SUM(I42+I49)</f>
        <v>91500</v>
      </c>
      <c r="I45" s="23"/>
      <c r="K45" s="2">
        <f>C14</f>
        <v>1500</v>
      </c>
    </row>
    <row r="46" spans="1:11" ht="16" thickBot="1">
      <c r="I46" s="16" t="s">
        <v>38</v>
      </c>
      <c r="K46" s="24" t="s">
        <v>5</v>
      </c>
    </row>
    <row r="47" spans="1:11" ht="16" thickBot="1">
      <c r="I47" s="15" t="s">
        <v>63</v>
      </c>
      <c r="K47" s="17" t="s">
        <v>46</v>
      </c>
    </row>
    <row r="48" spans="1:11">
      <c r="I48" s="3">
        <f>B12</f>
        <v>75000</v>
      </c>
      <c r="K48" s="3">
        <f>B15</f>
        <v>10000</v>
      </c>
    </row>
    <row r="49" spans="9:11">
      <c r="I49" s="2">
        <f>C12</f>
        <v>75000</v>
      </c>
      <c r="K49" s="2">
        <f>C15</f>
        <v>10000</v>
      </c>
    </row>
  </sheetData>
  <sheetProtection selectLockedCells="1"/>
  <mergeCells count="5">
    <mergeCell ref="A2:E2"/>
    <mergeCell ref="A3:E3"/>
    <mergeCell ref="A4:K5"/>
    <mergeCell ref="F2:K2"/>
    <mergeCell ref="F3:K3"/>
  </mergeCells>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info</vt:lpstr>
      <vt:lpstr>ROI I</vt:lpstr>
      <vt:lpstr>ROI II</vt:lpstr>
    </vt:vector>
  </TitlesOfParts>
  <Company>FH OOW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Gerd Schulte</dc:creator>
  <cp:lastModifiedBy>1 1</cp:lastModifiedBy>
  <cp:lastPrinted>2009-11-25T11:37:34Z</cp:lastPrinted>
  <dcterms:created xsi:type="dcterms:W3CDTF">2007-05-06T13:56:55Z</dcterms:created>
  <dcterms:modified xsi:type="dcterms:W3CDTF">2012-04-17T12:23:46Z</dcterms:modified>
</cp:coreProperties>
</file>