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codeName="DieseArbeitsmappe" defaultThemeVersion="124226"/>
  <mc:AlternateContent xmlns:mc="http://schemas.openxmlformats.org/markup-compatibility/2006">
    <mc:Choice Requires="x15">
      <x15ac:absPath xmlns:x15ac="http://schemas.microsoft.com/office/spreadsheetml/2010/11/ac" url="D:\5. Semester\Controlling Projekt\Korrekturen Template und Kennzahlenblätter\21.12.2021\Wemke\"/>
    </mc:Choice>
  </mc:AlternateContent>
  <xr:revisionPtr revIDLastSave="0" documentId="8_{177F188B-3CFB-441F-ABDB-9989B26F1A60}" xr6:coauthVersionLast="47" xr6:coauthVersionMax="47" xr10:uidLastSave="{00000000-0000-0000-0000-000000000000}"/>
  <bookViews>
    <workbookView xWindow="-108" yWindow="-108" windowWidth="23256" windowHeight="12456" firstSheet="2" activeTab="2" xr2:uid="{00000000-000D-0000-FFFF-FFFF00000000}"/>
  </bookViews>
  <sheets>
    <sheet name="Muster Deutsch" sheetId="5" state="hidden" r:id="rId1"/>
    <sheet name="Muster Englisch" sheetId="6" state="hidden" r:id="rId2"/>
    <sheet name="Market Value Added (MVA)" sheetId="3" r:id="rId3"/>
    <sheet name="Quellen" sheetId="7" r:id="rId4"/>
    <sheet name="Example Techn. Productivity" sheetId="4" state="hidden" r:id="rId5"/>
  </sheets>
  <calcPr calcId="191028"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6" i="3" l="1"/>
  <c r="D48" i="3"/>
  <c r="D46" i="3"/>
  <c r="D44" i="3"/>
  <c r="D42" i="3"/>
  <c r="B56" i="3"/>
  <c r="F48" i="3" s="1"/>
  <c r="B48" i="3"/>
  <c r="F44" i="3" s="1"/>
  <c r="B36" i="3"/>
  <c r="F42" i="3" s="1"/>
  <c r="D21" i="3"/>
  <c r="E21" i="3" s="1"/>
  <c r="D23" i="3"/>
  <c r="E23" i="3" s="1"/>
  <c r="D25" i="3"/>
  <c r="E25" i="3" s="1"/>
  <c r="D19" i="3"/>
  <c r="E19" i="3" s="1"/>
  <c r="F50" i="3" l="1"/>
  <c r="F19" i="3"/>
  <c r="B24" i="6"/>
  <c r="B24" i="5"/>
  <c r="B27" i="4"/>
</calcChain>
</file>

<file path=xl/sharedStrings.xml><?xml version="1.0" encoding="utf-8"?>
<sst xmlns="http://schemas.openxmlformats.org/spreadsheetml/2006/main" count="122" uniqueCount="90">
  <si>
    <t>Eingabefelder</t>
  </si>
  <si>
    <t>Ausgabefelder</t>
  </si>
  <si>
    <t>Alle Angaben und Formeln ohne Gewähr</t>
  </si>
  <si>
    <t>Name der Kennzahl</t>
  </si>
  <si>
    <t>Name:</t>
  </si>
  <si>
    <t>Name</t>
  </si>
  <si>
    <t>Fragestellung:</t>
  </si>
  <si>
    <t>Welche Frage wird durch die Kennzahl beantwortet?</t>
  </si>
  <si>
    <t>Formel:</t>
  </si>
  <si>
    <t>Angabe der Formel</t>
  </si>
  <si>
    <t>Maßgröße:</t>
  </si>
  <si>
    <t>Angabe der Maßgröße</t>
  </si>
  <si>
    <t>Beispiele:</t>
  </si>
  <si>
    <t>Angabe eines Beispiels</t>
  </si>
  <si>
    <t>Ermittlung/Herleitung:</t>
  </si>
  <si>
    <t>Datenquelle</t>
  </si>
  <si>
    <t>Hinweise:</t>
  </si>
  <si>
    <t>Kurze Aufzählung von Hinweisen</t>
  </si>
  <si>
    <t>Verwandte Kennzahlen:</t>
  </si>
  <si>
    <t>Aufzählung der Verwandten Kennzahlen</t>
  </si>
  <si>
    <t>RECHNER:</t>
  </si>
  <si>
    <t>Eingabebereich 1</t>
  </si>
  <si>
    <t>Eingabebereich 2</t>
  </si>
  <si>
    <t>Ergebnis</t>
  </si>
  <si>
    <t>input box</t>
  </si>
  <si>
    <t>output box</t>
  </si>
  <si>
    <t>usage at your own risk</t>
  </si>
  <si>
    <t>Name of Key Performance Indicator</t>
  </si>
  <si>
    <t>Question:</t>
  </si>
  <si>
    <t>Formula:</t>
  </si>
  <si>
    <t>Measure:</t>
  </si>
  <si>
    <t>Example:</t>
  </si>
  <si>
    <t>Investigation/Derivation:</t>
  </si>
  <si>
    <t>Notice:</t>
  </si>
  <si>
    <t>Related Key Performance Indicators:</t>
  </si>
  <si>
    <t>Calculator</t>
  </si>
  <si>
    <t>Input 1</t>
  </si>
  <si>
    <t>Input 2</t>
  </si>
  <si>
    <t>Equals</t>
  </si>
  <si>
    <t>Alle Angaben und Formeln ohne Gewähr!</t>
  </si>
  <si>
    <t>© Controllinglexikon.de</t>
  </si>
  <si>
    <t>Market Value Added (MVA)</t>
  </si>
  <si>
    <t>Wie hoch ist der Marktwert eines Unternehmens?</t>
  </si>
  <si>
    <t>Marktkapitalisierung des Eigenkapital
+ Drittverbindlichkeiten
+ Val-NOA (Net Operating Assets)
- Nicht betriebliches Vermögen
= Market Value Added</t>
  </si>
  <si>
    <t>Währungen: EUR, USD etc.</t>
  </si>
  <si>
    <t>Es wird davon ausgegangen, dass notwendigen EVA vorhanden sind. Diese werden über den Diskont bzw. dem WACC von 8,10%  über die Perioden diskontiert. Die Summe der diskontierten EVA ergibt den MVA. (vgl. Heesen 2014: S. 212)
EVA Periode 1: 48.240
EVA Periode 2: 52.543
EVA Periode 3: 42.206
EVA Periode 4: 22.785
Der WACC bzw. Diskont beträgt 8,10%. Gesucht ist der MVA über die 4 Perioden. Dazu diskontiert man die EVA mit dem WACC über die 4 Perioden. Als Ergebnis erhält man den MVA vgl. Tabelle 1</t>
  </si>
  <si>
    <t xml:space="preserve">Der Market Added Value (MVA) wird ermittelt durch eine ex-ante Betrachtung der Barwerte aller zukünftigen EVA. Er gehört zu den marktwertbasierten Residualgewinnen und wird oftmals um Jahresende ermittelt (vgl. Laier 2011: S. 129) </t>
  </si>
  <si>
    <t>Für die Berechnung des MVA werden die EVA benötigt und ein WACC. Diese Kennzahlen sollten zuerst ermittelt werden. Der MVA misst nicht wie der EVA den Erfolg eines Zeitraumes (meist ein
Jahr), sondern den Erfolg zu einem bestimmten Zeitpunkt (z.B. heute). (vgl. Gundel 2012: S. 40)</t>
  </si>
  <si>
    <t>EVA, WACC, Capital Employed, ROCE, NOA</t>
  </si>
  <si>
    <t>Möglichkeit 1</t>
  </si>
  <si>
    <t>WACC / Diskont</t>
  </si>
  <si>
    <t>Jahre (t)</t>
  </si>
  <si>
    <t>EVA</t>
  </si>
  <si>
    <t>Barwertfaktor</t>
  </si>
  <si>
    <t>Barwerte</t>
  </si>
  <si>
    <t>Möglichkeit 2: ex post Methode</t>
  </si>
  <si>
    <t>Aktienkurs</t>
  </si>
  <si>
    <t>Anzahl Aktien</t>
  </si>
  <si>
    <t>Marktkapitalisierung des Eigenkapitals</t>
  </si>
  <si>
    <t>Kurfristige Fremdverbindlichkeiten</t>
  </si>
  <si>
    <t>Langfristige Fremdverbindlichkeiten</t>
  </si>
  <si>
    <t>Ermittlung MVA:</t>
  </si>
  <si>
    <t>Rückstellungen</t>
  </si>
  <si>
    <t>Sonstige Fremdverbindlichkeiten</t>
  </si>
  <si>
    <t>Minoritäten</t>
  </si>
  <si>
    <t>Drittverbindlichkeiten</t>
  </si>
  <si>
    <t>Net Operating Assets (NOA)</t>
  </si>
  <si>
    <t>Anlagen im Bau</t>
  </si>
  <si>
    <t>Kurzfristige Finanzierung</t>
  </si>
  <si>
    <t>Nicht betriebliches Vermögen</t>
  </si>
  <si>
    <t>Ersteller: Mike Fennen</t>
  </si>
  <si>
    <t>Quellenverzeichnis</t>
  </si>
  <si>
    <t>Gundel, Tobias (2012) S. 40, Der EVA als Management- und Bewertungsinstrument, 1. Auflage 2012, Gabler Verlag / Springer Fachmedien Wiesbanden 2012</t>
  </si>
  <si>
    <t>Heesen, Bernd (2014) S. 212, Beteilungsmanagement und Bewertung für Praktiker, Springer Fachmedien Wiesbaden 2014</t>
  </si>
  <si>
    <t>Laier, Reiner (2011) S. 129, Value Reporting, Analyse von Relevanz und Qualität der wertorientierten Berichtserstattung von DAX-30 Unternehmen, Gabler Research Darmstadt 2010</t>
  </si>
  <si>
    <t>Technical Productivity</t>
  </si>
  <si>
    <t>How large is the technical yield of an input factor measured 
in terms of a particular output unit?  A physical measure of yield for all production factors is derived.</t>
  </si>
  <si>
    <t>Fromula:</t>
  </si>
  <si>
    <t>Output Quantity/ Input Quantity or
Output Quantity of combined Factors of Production/Input Quantity of Deployed Factors of Production</t>
  </si>
  <si>
    <t>units produced, lenght, area in square meters, weight, time duration</t>
  </si>
  <si>
    <t>Examples:</t>
  </si>
  <si>
    <t>hours/customer (time consumed per customer)</t>
  </si>
  <si>
    <t>Calculation/Derivation:</t>
  </si>
  <si>
    <t>The data is prepared from the internal cost accounting system.</t>
  </si>
  <si>
    <t>A useful interpretation of this ratio is only possible over a time of several periods. You have to take into account, 
that not in every case the fact of a linear cause-and-effect relationship is given.</t>
  </si>
  <si>
    <t>"Technical Yield"; "Output-Input Ratio"; the inverse value of technical productivity (input quantity/output quantity) is known as "Production Coefficient"</t>
  </si>
  <si>
    <t>CALCULATOR:</t>
  </si>
  <si>
    <t>Output Quantity:</t>
  </si>
  <si>
    <t>Input Quantity:</t>
  </si>
  <si>
    <t>Technical Productivity: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</si>
</sst>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0.000000"/>
    <numFmt numFmtId="165" formatCode="#,##0.00\ &quot;€&quot;"/>
    <numFmt numFmtId="166" formatCode="0.00,,\ &quot;Mio€&quot;"/>
    <numFmt numFmtId="167" formatCode="0.0,,,&quot;Mrd€&quot;"/>
  </numFmts>
  <fonts count="17">
    <font>
      <sz val="11"/>
      <color theme="1"/>
      <name val="Calibri"/>
      <family val="2"/>
      <scheme val="minor"/>
    </font>
    <font>
      <b/>
      <sz val="11"/>
      <color theme="1"/>
      <name val="Calibri"/>
      <family val="2"/>
      <scheme val="minor"/>
    </font>
    <font>
      <b/>
      <sz val="18"/>
      <color theme="1"/>
      <name val="Calibri"/>
      <family val="2"/>
      <scheme val="minor"/>
    </font>
    <font>
      <b/>
      <sz val="18"/>
      <color indexed="9"/>
      <name val="Arial"/>
      <family val="2"/>
    </font>
    <font>
      <sz val="8"/>
      <name val="Arial"/>
      <family val="2"/>
    </font>
    <font>
      <b/>
      <sz val="8"/>
      <name val="Arial"/>
      <family val="2"/>
    </font>
    <font>
      <sz val="10"/>
      <name val="Arial"/>
      <family val="2"/>
    </font>
    <font>
      <sz val="10"/>
      <color theme="1"/>
      <name val="Calibri"/>
      <family val="2"/>
      <scheme val="minor"/>
    </font>
    <font>
      <sz val="10"/>
      <color theme="1"/>
      <name val="Arial"/>
      <family val="2"/>
    </font>
    <font>
      <sz val="11"/>
      <color theme="1"/>
      <name val="Calibri"/>
      <family val="2"/>
      <scheme val="minor"/>
    </font>
    <font>
      <sz val="8"/>
      <color theme="1"/>
      <name val="Calibri"/>
      <family val="2"/>
      <scheme val="minor"/>
    </font>
    <font>
      <sz val="11"/>
      <name val="Calibri"/>
      <family val="2"/>
      <scheme val="minor"/>
    </font>
    <font>
      <sz val="8"/>
      <name val="Calibri"/>
      <family val="2"/>
      <scheme val="minor"/>
    </font>
    <font>
      <b/>
      <u val="double"/>
      <sz val="12"/>
      <color theme="1"/>
      <name val="Calibri"/>
      <family val="2"/>
      <scheme val="minor"/>
    </font>
    <font>
      <b/>
      <sz val="11"/>
      <color theme="0"/>
      <name val="Calibri"/>
      <family val="2"/>
      <scheme val="minor"/>
    </font>
    <font>
      <b/>
      <sz val="18"/>
      <color theme="0"/>
      <name val="Calibri"/>
      <family val="2"/>
      <scheme val="minor"/>
    </font>
    <font>
      <b/>
      <sz val="14"/>
      <color theme="1"/>
      <name val="Calibri"/>
      <family val="2"/>
      <scheme val="minor"/>
    </font>
  </fonts>
  <fills count="12">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indexed="43"/>
        <bgColor indexed="64"/>
      </patternFill>
    </fill>
    <fill>
      <patternFill patternType="solid">
        <fgColor rgb="FF006699"/>
        <bgColor indexed="64"/>
      </patternFill>
    </fill>
    <fill>
      <patternFill patternType="solid">
        <fgColor rgb="FFC0C0C0"/>
        <bgColor indexed="64"/>
      </patternFill>
    </fill>
    <fill>
      <patternFill patternType="solid">
        <fgColor rgb="FFFFFF99"/>
        <bgColor indexed="64"/>
      </patternFill>
    </fill>
    <fill>
      <patternFill patternType="solid">
        <fgColor rgb="FFFFFF00"/>
        <bgColor indexed="64"/>
      </patternFill>
    </fill>
    <fill>
      <patternFill patternType="solid">
        <fgColor rgb="FF92D050"/>
        <bgColor indexed="64"/>
      </patternFill>
    </fill>
  </fills>
  <borders count="23">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9" fontId="9" fillId="0" borderId="0" applyFont="0" applyFill="0" applyBorder="0" applyAlignment="0" applyProtection="0"/>
    <xf numFmtId="44" fontId="9" fillId="0" borderId="0" applyFont="0" applyFill="0" applyBorder="0" applyAlignment="0" applyProtection="0"/>
  </cellStyleXfs>
  <cellXfs count="119">
    <xf numFmtId="0" fontId="0" fillId="0" borderId="0" xfId="0"/>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0" fontId="0" fillId="4" borderId="0" xfId="0" applyFill="1"/>
    <xf numFmtId="0" fontId="0" fillId="3" borderId="6" xfId="0" applyFill="1" applyBorder="1" applyAlignment="1">
      <alignment vertical="center" wrapText="1"/>
    </xf>
    <xf numFmtId="0" fontId="0" fillId="3" borderId="1" xfId="0" applyFill="1" applyBorder="1" applyAlignment="1">
      <alignment vertical="center" wrapText="1"/>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2" xfId="0" applyFont="1" applyFill="1" applyBorder="1" applyAlignment="1">
      <alignment vertical="center"/>
    </xf>
    <xf numFmtId="0" fontId="0" fillId="3" borderId="3" xfId="0" applyFill="1" applyBorder="1" applyAlignment="1">
      <alignment vertical="center"/>
    </xf>
    <xf numFmtId="0" fontId="0" fillId="3" borderId="6" xfId="0" applyFill="1" applyBorder="1" applyAlignment="1">
      <alignment vertical="center"/>
    </xf>
    <xf numFmtId="0" fontId="0" fillId="0" borderId="8" xfId="0" applyBorder="1"/>
    <xf numFmtId="0" fontId="0" fillId="0" borderId="9" xfId="0" applyBorder="1"/>
    <xf numFmtId="0" fontId="0" fillId="0" borderId="10" xfId="0" applyBorder="1"/>
    <xf numFmtId="0" fontId="0" fillId="0" borderId="9" xfId="0" applyBorder="1" applyAlignment="1">
      <alignment wrapText="1"/>
    </xf>
    <xf numFmtId="0" fontId="0" fillId="0" borderId="11" xfId="0" applyBorder="1"/>
    <xf numFmtId="0" fontId="0" fillId="0" borderId="12" xfId="0" applyBorder="1"/>
    <xf numFmtId="0" fontId="5" fillId="0" borderId="0" xfId="0" applyFont="1" applyAlignment="1">
      <alignment vertical="top"/>
    </xf>
    <xf numFmtId="0" fontId="0" fillId="5" borderId="10" xfId="0" applyFill="1" applyBorder="1"/>
    <xf numFmtId="44" fontId="4" fillId="6" borderId="10" xfId="0" applyNumberFormat="1" applyFont="1" applyFill="1" applyBorder="1" applyAlignment="1">
      <alignment vertical="top"/>
    </xf>
    <xf numFmtId="0" fontId="3" fillId="4" borderId="0" xfId="0" applyFont="1" applyFill="1"/>
    <xf numFmtId="0" fontId="3" fillId="7" borderId="0" xfId="0" applyFont="1" applyFill="1"/>
    <xf numFmtId="44" fontId="4" fillId="4" borderId="0" xfId="0" applyNumberFormat="1" applyFont="1" applyFill="1" applyAlignment="1">
      <alignment vertical="top"/>
    </xf>
    <xf numFmtId="0" fontId="5" fillId="4" borderId="0" xfId="0" applyFont="1" applyFill="1" applyAlignment="1">
      <alignment vertical="top"/>
    </xf>
    <xf numFmtId="0" fontId="0" fillId="7" borderId="0" xfId="0" applyFill="1"/>
    <xf numFmtId="0" fontId="6" fillId="8" borderId="0" xfId="0" applyFont="1" applyFill="1" applyAlignment="1">
      <alignment horizontal="center" vertical="top"/>
    </xf>
    <xf numFmtId="44" fontId="6" fillId="6" borderId="0" xfId="0" applyNumberFormat="1" applyFont="1" applyFill="1" applyAlignment="1">
      <alignment vertical="top"/>
    </xf>
    <xf numFmtId="0" fontId="0" fillId="8" borderId="0" xfId="0" applyFill="1"/>
    <xf numFmtId="0" fontId="0" fillId="9" borderId="0" xfId="0" applyFill="1"/>
    <xf numFmtId="0" fontId="6" fillId="5" borderId="0" xfId="0" applyFont="1" applyFill="1" applyAlignment="1">
      <alignment horizontal="center" vertical="top"/>
    </xf>
    <xf numFmtId="0" fontId="7" fillId="0" borderId="0" xfId="0" applyFont="1"/>
    <xf numFmtId="0" fontId="6" fillId="5" borderId="0" xfId="0" applyFont="1" applyFill="1" applyAlignment="1">
      <alignment horizontal="center" vertical="center"/>
    </xf>
    <xf numFmtId="44" fontId="6" fillId="6" borderId="0" xfId="0" applyNumberFormat="1" applyFont="1" applyFill="1" applyAlignment="1">
      <alignment horizontal="left" vertical="center"/>
    </xf>
    <xf numFmtId="0" fontId="8" fillId="0" borderId="0" xfId="0" applyFont="1" applyAlignment="1">
      <alignment horizontal="right" vertical="center"/>
    </xf>
    <xf numFmtId="0" fontId="0" fillId="0" borderId="0" xfId="0" applyAlignment="1">
      <alignment horizontal="right"/>
    </xf>
    <xf numFmtId="0" fontId="8" fillId="0" borderId="0" xfId="0" applyFont="1" applyAlignment="1">
      <alignment horizontal="right" indent="1"/>
    </xf>
    <xf numFmtId="0" fontId="2" fillId="7" borderId="0" xfId="0" applyFont="1" applyFill="1"/>
    <xf numFmtId="0" fontId="1" fillId="7" borderId="7" xfId="0" applyFont="1" applyFill="1" applyBorder="1" applyAlignment="1">
      <alignment horizontal="left" vertical="center"/>
    </xf>
    <xf numFmtId="0" fontId="0" fillId="0" borderId="0" xfId="0" applyAlignment="1">
      <alignment wrapText="1"/>
    </xf>
    <xf numFmtId="9" fontId="0" fillId="0" borderId="0" xfId="1" applyFont="1"/>
    <xf numFmtId="0" fontId="10" fillId="0" borderId="0" xfId="0" applyFont="1"/>
    <xf numFmtId="0" fontId="0" fillId="0" borderId="13" xfId="0" applyBorder="1"/>
    <xf numFmtId="0" fontId="0" fillId="0" borderId="13" xfId="0" applyBorder="1" applyAlignment="1">
      <alignment vertical="center" wrapText="1"/>
    </xf>
    <xf numFmtId="0" fontId="11" fillId="0" borderId="13" xfId="0" applyFont="1" applyBorder="1" applyAlignment="1">
      <alignment vertical="center" wrapText="1"/>
    </xf>
    <xf numFmtId="9" fontId="0" fillId="0" borderId="0" xfId="0" applyNumberFormat="1"/>
    <xf numFmtId="0" fontId="0" fillId="0" borderId="17" xfId="0" applyBorder="1"/>
    <xf numFmtId="0" fontId="1" fillId="5" borderId="13" xfId="0" applyFont="1" applyFill="1" applyBorder="1" applyAlignment="1" applyProtection="1">
      <alignment horizontal="center"/>
      <protection locked="0"/>
    </xf>
    <xf numFmtId="0" fontId="1" fillId="10" borderId="13" xfId="0" applyFont="1" applyFill="1" applyBorder="1" applyAlignment="1">
      <alignment horizontal="center"/>
    </xf>
    <xf numFmtId="3" fontId="0" fillId="5" borderId="13" xfId="0" applyNumberFormat="1" applyFill="1" applyBorder="1" applyAlignment="1" applyProtection="1">
      <alignment horizontal="center"/>
      <protection locked="0"/>
    </xf>
    <xf numFmtId="164" fontId="0" fillId="10" borderId="13" xfId="0" applyNumberFormat="1" applyFill="1" applyBorder="1" applyAlignment="1">
      <alignment horizontal="center"/>
    </xf>
    <xf numFmtId="0" fontId="1" fillId="10" borderId="13" xfId="0" applyFont="1" applyFill="1" applyBorder="1" applyAlignment="1">
      <alignment horizontal="center" vertical="center"/>
    </xf>
    <xf numFmtId="3" fontId="1" fillId="5" borderId="13" xfId="0" applyNumberFormat="1" applyFont="1" applyFill="1" applyBorder="1" applyAlignment="1" applyProtection="1">
      <alignment horizontal="center"/>
      <protection locked="0"/>
    </xf>
    <xf numFmtId="44" fontId="0" fillId="5" borderId="13" xfId="2" applyFont="1" applyFill="1" applyBorder="1" applyAlignment="1" applyProtection="1">
      <alignment horizontal="center"/>
      <protection locked="0"/>
    </xf>
    <xf numFmtId="165" fontId="0" fillId="10" borderId="13" xfId="2" applyNumberFormat="1" applyFont="1" applyFill="1" applyBorder="1" applyAlignment="1">
      <alignment horizontal="center" vertical="center"/>
    </xf>
    <xf numFmtId="0" fontId="1" fillId="0" borderId="0" xfId="0" applyFont="1"/>
    <xf numFmtId="0" fontId="0" fillId="0" borderId="0" xfId="0" applyAlignment="1">
      <alignment horizontal="left"/>
    </xf>
    <xf numFmtId="165" fontId="0" fillId="5" borderId="13" xfId="2" applyNumberFormat="1" applyFont="1" applyFill="1" applyBorder="1" applyAlignment="1">
      <alignment horizontal="center" vertical="center"/>
    </xf>
    <xf numFmtId="166" fontId="0" fillId="5" borderId="13" xfId="2" applyNumberFormat="1" applyFont="1" applyFill="1" applyBorder="1" applyAlignment="1">
      <alignment horizontal="center" vertical="center"/>
    </xf>
    <xf numFmtId="167" fontId="1" fillId="10" borderId="13" xfId="2" applyNumberFormat="1" applyFont="1" applyFill="1" applyBorder="1" applyAlignment="1">
      <alignment horizontal="center" vertical="center"/>
    </xf>
    <xf numFmtId="167" fontId="1" fillId="5" borderId="13" xfId="2" applyNumberFormat="1" applyFont="1" applyFill="1" applyBorder="1" applyAlignment="1">
      <alignment horizontal="center" vertical="center"/>
    </xf>
    <xf numFmtId="167" fontId="1" fillId="10" borderId="13" xfId="0" applyNumberFormat="1" applyFont="1" applyFill="1" applyBorder="1" applyAlignment="1">
      <alignment horizontal="center" vertical="center"/>
    </xf>
    <xf numFmtId="0" fontId="0" fillId="5" borderId="13" xfId="0" applyFill="1" applyBorder="1" applyAlignment="1">
      <alignment horizontal="left" vertical="center"/>
    </xf>
    <xf numFmtId="0" fontId="1" fillId="10" borderId="13" xfId="0" applyFont="1" applyFill="1" applyBorder="1" applyAlignment="1">
      <alignment horizontal="left" vertical="center"/>
    </xf>
    <xf numFmtId="44" fontId="0" fillId="5" borderId="13" xfId="2" applyFont="1" applyFill="1" applyBorder="1" applyAlignment="1">
      <alignment horizontal="left" vertical="center"/>
    </xf>
    <xf numFmtId="0" fontId="1" fillId="10" borderId="15" xfId="0" applyFont="1" applyFill="1" applyBorder="1" applyAlignment="1">
      <alignment horizontal="left" vertical="center"/>
    </xf>
    <xf numFmtId="0" fontId="0" fillId="5" borderId="15" xfId="0" applyFill="1" applyBorder="1" applyAlignment="1">
      <alignment horizontal="left" vertical="center"/>
    </xf>
    <xf numFmtId="167" fontId="0" fillId="5" borderId="13" xfId="0" applyNumberFormat="1" applyFill="1" applyBorder="1" applyAlignment="1">
      <alignment horizontal="center"/>
    </xf>
    <xf numFmtId="0" fontId="0" fillId="0" borderId="22" xfId="0" applyBorder="1"/>
    <xf numFmtId="0" fontId="1" fillId="11" borderId="13" xfId="0" applyFont="1" applyFill="1" applyBorder="1" applyAlignment="1">
      <alignment horizontal="left"/>
    </xf>
    <xf numFmtId="167" fontId="1" fillId="11" borderId="13" xfId="0" applyNumberFormat="1" applyFont="1" applyFill="1" applyBorder="1" applyAlignment="1">
      <alignment horizontal="center"/>
    </xf>
    <xf numFmtId="44" fontId="6" fillId="10" borderId="0" xfId="0" applyNumberFormat="1" applyFont="1" applyFill="1" applyAlignment="1">
      <alignment vertical="top"/>
    </xf>
    <xf numFmtId="44" fontId="0" fillId="5" borderId="13" xfId="2" applyFont="1" applyFill="1" applyBorder="1" applyAlignment="1">
      <alignment horizontal="left" vertical="top"/>
    </xf>
    <xf numFmtId="0" fontId="14" fillId="7" borderId="14" xfId="0" applyFont="1" applyFill="1" applyBorder="1" applyAlignment="1">
      <alignment horizontal="left" vertical="center"/>
    </xf>
    <xf numFmtId="0" fontId="14" fillId="7" borderId="13" xfId="0" applyFont="1" applyFill="1" applyBorder="1" applyAlignment="1">
      <alignment horizontal="left" vertical="center"/>
    </xf>
    <xf numFmtId="0" fontId="0" fillId="0" borderId="14" xfId="0" applyBorder="1" applyAlignment="1">
      <alignment horizontal="center" vertical="center"/>
    </xf>
    <xf numFmtId="0" fontId="1" fillId="0" borderId="21" xfId="0" applyFont="1" applyBorder="1" applyAlignment="1">
      <alignment horizontal="center"/>
    </xf>
    <xf numFmtId="0" fontId="14" fillId="0" borderId="13" xfId="0" applyFont="1" applyBorder="1" applyAlignment="1">
      <alignment horizontal="left" vertical="center"/>
    </xf>
    <xf numFmtId="3" fontId="1" fillId="0" borderId="18" xfId="0" applyNumberFormat="1" applyFont="1" applyBorder="1" applyAlignment="1" applyProtection="1">
      <alignment horizontal="center"/>
      <protection locked="0"/>
    </xf>
    <xf numFmtId="3" fontId="1" fillId="0" borderId="13" xfId="0" applyNumberFormat="1" applyFont="1" applyBorder="1" applyAlignment="1" applyProtection="1">
      <alignment horizontal="center"/>
      <protection locked="0"/>
    </xf>
    <xf numFmtId="0" fontId="1" fillId="0" borderId="13" xfId="0" applyFont="1" applyBorder="1" applyAlignment="1" applyProtection="1">
      <alignment horizontal="center"/>
      <protection locked="0"/>
    </xf>
    <xf numFmtId="0" fontId="1" fillId="0" borderId="13" xfId="0" applyFont="1" applyBorder="1" applyAlignment="1">
      <alignment horizontal="center"/>
    </xf>
    <xf numFmtId="0" fontId="1" fillId="0" borderId="13" xfId="0" applyFont="1" applyBorder="1" applyAlignment="1">
      <alignment horizontal="center" vertical="center"/>
    </xf>
    <xf numFmtId="3" fontId="0" fillId="0" borderId="13" xfId="0" applyNumberFormat="1" applyBorder="1" applyAlignment="1" applyProtection="1">
      <alignment horizontal="center"/>
      <protection locked="0"/>
    </xf>
    <xf numFmtId="44" fontId="0" fillId="0" borderId="13" xfId="2" applyFont="1" applyFill="1" applyBorder="1" applyAlignment="1" applyProtection="1">
      <alignment horizontal="center"/>
      <protection locked="0"/>
    </xf>
    <xf numFmtId="164" fontId="0" fillId="0" borderId="13" xfId="0" applyNumberFormat="1" applyBorder="1" applyAlignment="1">
      <alignment horizontal="center"/>
    </xf>
    <xf numFmtId="165" fontId="0" fillId="0" borderId="13" xfId="2" applyNumberFormat="1" applyFont="1" applyFill="1" applyBorder="1" applyAlignment="1">
      <alignment horizontal="center" vertical="center"/>
    </xf>
    <xf numFmtId="0" fontId="0" fillId="0" borderId="13" xfId="0" applyBorder="1" applyAlignment="1">
      <alignment horizontal="left" vertical="center"/>
    </xf>
    <xf numFmtId="166" fontId="0" fillId="0" borderId="13" xfId="2" applyNumberFormat="1" applyFont="1" applyFill="1" applyBorder="1" applyAlignment="1">
      <alignment horizontal="center" vertical="center"/>
    </xf>
    <xf numFmtId="0" fontId="1" fillId="0" borderId="13" xfId="0" applyFont="1" applyBorder="1" applyAlignment="1">
      <alignment horizontal="left" vertical="center"/>
    </xf>
    <xf numFmtId="167" fontId="1" fillId="0" borderId="13" xfId="2" applyNumberFormat="1" applyFont="1" applyFill="1" applyBorder="1" applyAlignment="1">
      <alignment horizontal="center" vertical="center"/>
    </xf>
    <xf numFmtId="44" fontId="0" fillId="0" borderId="13" xfId="2" applyFont="1" applyFill="1" applyBorder="1" applyAlignment="1">
      <alignment horizontal="left" vertical="top"/>
    </xf>
    <xf numFmtId="44" fontId="0" fillId="0" borderId="13" xfId="2" applyFont="1" applyFill="1" applyBorder="1" applyAlignment="1">
      <alignment horizontal="left" vertical="center"/>
    </xf>
    <xf numFmtId="0" fontId="0" fillId="0" borderId="15" xfId="0" applyBorder="1" applyAlignment="1">
      <alignment horizontal="left"/>
    </xf>
    <xf numFmtId="0" fontId="0" fillId="0" borderId="16" xfId="0" applyBorder="1" applyAlignment="1">
      <alignment horizontal="left"/>
    </xf>
    <xf numFmtId="167" fontId="0" fillId="0" borderId="13" xfId="0" applyNumberFormat="1" applyBorder="1" applyAlignment="1">
      <alignment horizontal="center"/>
    </xf>
    <xf numFmtId="0" fontId="1" fillId="0" borderId="15" xfId="0" applyFont="1" applyBorder="1" applyAlignment="1">
      <alignment horizontal="left" vertical="center"/>
    </xf>
    <xf numFmtId="167" fontId="1" fillId="0" borderId="13" xfId="0" applyNumberFormat="1" applyFont="1" applyBorder="1" applyAlignment="1">
      <alignment horizontal="center" vertical="center"/>
    </xf>
    <xf numFmtId="0" fontId="1" fillId="0" borderId="22" xfId="0" applyFont="1" applyBorder="1" applyAlignment="1">
      <alignment horizontal="left"/>
    </xf>
    <xf numFmtId="0" fontId="1" fillId="0" borderId="0" xfId="0" applyFont="1" applyAlignment="1">
      <alignment horizontal="left"/>
    </xf>
    <xf numFmtId="167" fontId="1" fillId="0" borderId="0" xfId="0" applyNumberFormat="1" applyFont="1" applyAlignment="1">
      <alignment horizontal="center"/>
    </xf>
    <xf numFmtId="0" fontId="0" fillId="0" borderId="15" xfId="0" applyBorder="1" applyAlignment="1">
      <alignment horizontal="left" vertical="center"/>
    </xf>
    <xf numFmtId="0" fontId="0" fillId="0" borderId="15" xfId="0" applyBorder="1" applyAlignment="1">
      <alignment horizontal="center"/>
    </xf>
    <xf numFmtId="0" fontId="0" fillId="0" borderId="16" xfId="0" applyBorder="1" applyAlignment="1">
      <alignment horizontal="center"/>
    </xf>
    <xf numFmtId="0" fontId="0" fillId="0" borderId="13" xfId="0" applyBorder="1" applyAlignment="1">
      <alignment horizontal="left" wrapText="1"/>
    </xf>
    <xf numFmtId="0" fontId="0" fillId="0" borderId="13" xfId="0" applyBorder="1" applyAlignment="1">
      <alignment horizontal="left"/>
    </xf>
    <xf numFmtId="0" fontId="0" fillId="0" borderId="20" xfId="0" applyBorder="1" applyAlignment="1">
      <alignment horizontal="center"/>
    </xf>
    <xf numFmtId="0" fontId="15" fillId="7" borderId="15" xfId="0" applyFont="1" applyFill="1" applyBorder="1" applyAlignment="1">
      <alignment horizontal="left"/>
    </xf>
    <xf numFmtId="0" fontId="15" fillId="7" borderId="16" xfId="0" applyFont="1" applyFill="1" applyBorder="1" applyAlignment="1">
      <alignment horizontal="left"/>
    </xf>
    <xf numFmtId="0" fontId="0" fillId="5" borderId="13" xfId="0" applyFill="1" applyBorder="1" applyAlignment="1">
      <alignment horizontal="left"/>
    </xf>
    <xf numFmtId="0" fontId="1" fillId="0" borderId="21" xfId="0" applyFont="1" applyBorder="1" applyAlignment="1">
      <alignment horizontal="center"/>
    </xf>
    <xf numFmtId="0" fontId="1" fillId="0" borderId="21" xfId="0" applyFont="1" applyBorder="1" applyAlignment="1">
      <alignment horizontal="left"/>
    </xf>
    <xf numFmtId="0" fontId="0" fillId="5" borderId="15" xfId="0" applyFill="1" applyBorder="1" applyAlignment="1">
      <alignment horizontal="left"/>
    </xf>
    <xf numFmtId="0" fontId="0" fillId="5" borderId="16" xfId="0" applyFill="1" applyBorder="1" applyAlignment="1">
      <alignment horizontal="left"/>
    </xf>
    <xf numFmtId="10" fontId="0" fillId="5" borderId="18" xfId="1" applyNumberFormat="1" applyFont="1" applyFill="1" applyBorder="1" applyAlignment="1" applyProtection="1">
      <alignment horizontal="center" vertical="center"/>
      <protection locked="0"/>
    </xf>
    <xf numFmtId="10" fontId="0" fillId="5" borderId="19" xfId="1" applyNumberFormat="1" applyFont="1" applyFill="1" applyBorder="1" applyAlignment="1" applyProtection="1">
      <alignment horizontal="center" vertical="center"/>
      <protection locked="0"/>
    </xf>
    <xf numFmtId="0" fontId="1" fillId="11" borderId="13" xfId="0" applyFont="1" applyFill="1" applyBorder="1" applyAlignment="1">
      <alignment horizontal="center"/>
    </xf>
    <xf numFmtId="165" fontId="13" fillId="11" borderId="13" xfId="2" applyNumberFormat="1" applyFont="1" applyFill="1" applyBorder="1" applyAlignment="1">
      <alignment horizontal="center" vertical="center"/>
    </xf>
    <xf numFmtId="0" fontId="16" fillId="0" borderId="0" xfId="0" applyFont="1" applyAlignment="1">
      <alignment horizontal="center"/>
    </xf>
  </cellXfs>
  <cellStyles count="3">
    <cellStyle name="Prozent" xfId="1" builtinId="5"/>
    <cellStyle name="Standard" xfId="0" builtinId="0"/>
    <cellStyle name="Währung" xfId="2" builtinId="4"/>
  </cellStyles>
  <dxfs count="0"/>
  <tableStyles count="0" defaultTableStyle="TableStyleMedium9" defaultPivotStyle="PivotStyleLight16"/>
  <colors>
    <mruColors>
      <color rgb="FF006699"/>
      <color rgb="FFFFFF99"/>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180975</xdr:rowOff>
    </xdr:from>
    <xdr:to>
      <xdr:col>1</xdr:col>
      <xdr:colOff>3568154</xdr:colOff>
      <xdr:row>0</xdr:row>
      <xdr:rowOff>695325</xdr:rowOff>
    </xdr:to>
    <xdr:pic>
      <xdr:nvPicPr>
        <xdr:cNvPr id="4" name="Grafik 4">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rcRect/>
        <a:stretch>
          <a:fillRect/>
        </a:stretch>
      </xdr:blipFill>
      <xdr:spPr bwMode="auto">
        <a:xfrm>
          <a:off x="47626" y="180975"/>
          <a:ext cx="5501728"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466726</xdr:colOff>
      <xdr:row>0</xdr:row>
      <xdr:rowOff>285751</xdr:rowOff>
    </xdr:from>
    <xdr:to>
      <xdr:col>1</xdr:col>
      <xdr:colOff>3248026</xdr:colOff>
      <xdr:row>0</xdr:row>
      <xdr:rowOff>743693</xdr:rowOff>
    </xdr:to>
    <xdr:pic>
      <xdr:nvPicPr>
        <xdr:cNvPr id="2" name="Grafik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466726" y="285751"/>
          <a:ext cx="5048250" cy="45794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1852</xdr:rowOff>
    </xdr:from>
    <xdr:to>
      <xdr:col>1</xdr:col>
      <xdr:colOff>2885003</xdr:colOff>
      <xdr:row>1</xdr:row>
      <xdr:rowOff>0</xdr:rowOff>
    </xdr:to>
    <xdr:pic>
      <xdr:nvPicPr>
        <xdr:cNvPr id="6" name="Grafik 4">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2581276</xdr:colOff>
      <xdr:row>0</xdr:row>
      <xdr:rowOff>0</xdr:rowOff>
    </xdr:from>
    <xdr:to>
      <xdr:col>1</xdr:col>
      <xdr:colOff>3018694</xdr:colOff>
      <xdr:row>0</xdr:row>
      <xdr:rowOff>529918</xdr:rowOff>
    </xdr:to>
    <xdr:pic>
      <xdr:nvPicPr>
        <xdr:cNvPr id="7" name="Grafik 4">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6" y="0"/>
          <a:ext cx="437418" cy="529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657225</xdr:colOff>
      <xdr:row>6</xdr:row>
      <xdr:rowOff>447675</xdr:rowOff>
    </xdr:from>
    <xdr:to>
      <xdr:col>1</xdr:col>
      <xdr:colOff>2238177</xdr:colOff>
      <xdr:row>6</xdr:row>
      <xdr:rowOff>1276246</xdr:rowOff>
    </xdr:to>
    <xdr:pic>
      <xdr:nvPicPr>
        <xdr:cNvPr id="2" name="Grafik 1">
          <a:extLst>
            <a:ext uri="{FF2B5EF4-FFF2-40B4-BE49-F238E27FC236}">
              <a16:creationId xmlns:a16="http://schemas.microsoft.com/office/drawing/2014/main" id="{2AADBB0F-499F-4F62-8680-30E8228DC029}"/>
            </a:ext>
          </a:extLst>
        </xdr:cNvPr>
        <xdr:cNvPicPr>
          <a:picLocks noChangeAspect="1"/>
        </xdr:cNvPicPr>
      </xdr:nvPicPr>
      <xdr:blipFill>
        <a:blip xmlns:r="http://schemas.openxmlformats.org/officeDocument/2006/relationships" r:embed="rId3"/>
        <a:stretch>
          <a:fillRect/>
        </a:stretch>
      </xdr:blipFill>
      <xdr:spPr>
        <a:xfrm>
          <a:off x="3343275" y="2600325"/>
          <a:ext cx="1580952" cy="828571"/>
        </a:xfrm>
        <a:prstGeom prst="rect">
          <a:avLst/>
        </a:prstGeom>
      </xdr:spPr>
    </xdr:pic>
    <xdr:clientData/>
  </xdr:twoCellAnchor>
  <xdr:twoCellAnchor>
    <xdr:from>
      <xdr:col>0</xdr:col>
      <xdr:colOff>0</xdr:colOff>
      <xdr:row>25</xdr:row>
      <xdr:rowOff>28574</xdr:rowOff>
    </xdr:from>
    <xdr:to>
      <xdr:col>1</xdr:col>
      <xdr:colOff>1266825</xdr:colOff>
      <xdr:row>27</xdr:row>
      <xdr:rowOff>114299</xdr:rowOff>
    </xdr:to>
    <xdr:sp macro="" textlink="">
      <xdr:nvSpPr>
        <xdr:cNvPr id="8" name="Textfeld 7">
          <a:extLst>
            <a:ext uri="{FF2B5EF4-FFF2-40B4-BE49-F238E27FC236}">
              <a16:creationId xmlns:a16="http://schemas.microsoft.com/office/drawing/2014/main" id="{8878B7F2-3B1D-413C-9A2B-3BB76E26C499}"/>
            </a:ext>
          </a:extLst>
        </xdr:cNvPr>
        <xdr:cNvSpPr txBox="1"/>
      </xdr:nvSpPr>
      <xdr:spPr>
        <a:xfrm>
          <a:off x="0" y="12075794"/>
          <a:ext cx="4032885" cy="4514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Tabelle 1: Ermittlung</a:t>
          </a:r>
          <a:r>
            <a:rPr lang="de-DE" sz="1100" baseline="0"/>
            <a:t> des MVA</a:t>
          </a:r>
        </a:p>
        <a:p>
          <a:r>
            <a:rPr lang="de-DE" sz="1100" baseline="0"/>
            <a:t>Quelle: Eigene Darstellung in Anlehnung an Hessen 2014: S. 212</a:t>
          </a:r>
          <a:endParaRPr lang="de-DE" sz="1100"/>
        </a:p>
      </xdr:txBody>
    </xdr:sp>
    <xdr:clientData/>
  </xdr:twoCellAnchor>
  <xdr:twoCellAnchor>
    <xdr:from>
      <xdr:col>1</xdr:col>
      <xdr:colOff>285750</xdr:colOff>
      <xdr:row>6</xdr:row>
      <xdr:rowOff>85724</xdr:rowOff>
    </xdr:from>
    <xdr:to>
      <xdr:col>1</xdr:col>
      <xdr:colOff>2667000</xdr:colOff>
      <xdr:row>6</xdr:row>
      <xdr:rowOff>361950</xdr:rowOff>
    </xdr:to>
    <xdr:sp macro="" textlink="">
      <xdr:nvSpPr>
        <xdr:cNvPr id="9" name="Textfeld 8">
          <a:extLst>
            <a:ext uri="{FF2B5EF4-FFF2-40B4-BE49-F238E27FC236}">
              <a16:creationId xmlns:a16="http://schemas.microsoft.com/office/drawing/2014/main" id="{19C64CAB-1D56-46B5-A080-91847CDCE465}"/>
            </a:ext>
          </a:extLst>
        </xdr:cNvPr>
        <xdr:cNvSpPr txBox="1"/>
      </xdr:nvSpPr>
      <xdr:spPr>
        <a:xfrm>
          <a:off x="2971800" y="2238374"/>
          <a:ext cx="2381250" cy="276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DE" sz="1100" b="1"/>
            <a:t>Möglichkeit</a:t>
          </a:r>
          <a:r>
            <a:rPr lang="de-DE" sz="1100" b="1" baseline="0"/>
            <a:t> 1:</a:t>
          </a:r>
          <a:endParaRPr lang="de-DE" sz="1100" b="1"/>
        </a:p>
      </xdr:txBody>
    </xdr:sp>
    <xdr:clientData/>
  </xdr:twoCellAnchor>
  <xdr:twoCellAnchor>
    <xdr:from>
      <xdr:col>2</xdr:col>
      <xdr:colOff>95250</xdr:colOff>
      <xdr:row>6</xdr:row>
      <xdr:rowOff>66675</xdr:rowOff>
    </xdr:from>
    <xdr:to>
      <xdr:col>4</xdr:col>
      <xdr:colOff>152400</xdr:colOff>
      <xdr:row>6</xdr:row>
      <xdr:rowOff>304800</xdr:rowOff>
    </xdr:to>
    <xdr:sp macro="" textlink="">
      <xdr:nvSpPr>
        <xdr:cNvPr id="11" name="Textfeld 10">
          <a:extLst>
            <a:ext uri="{FF2B5EF4-FFF2-40B4-BE49-F238E27FC236}">
              <a16:creationId xmlns:a16="http://schemas.microsoft.com/office/drawing/2014/main" id="{1365118C-F0CC-4960-8AA1-3DE27EF6071A}"/>
            </a:ext>
          </a:extLst>
        </xdr:cNvPr>
        <xdr:cNvSpPr txBox="1"/>
      </xdr:nvSpPr>
      <xdr:spPr>
        <a:xfrm>
          <a:off x="5838825" y="2219325"/>
          <a:ext cx="186690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DE" sz="1100" b="1"/>
            <a:t>Möglichkeit</a:t>
          </a:r>
          <a:r>
            <a:rPr lang="de-DE" sz="1100" b="1" baseline="0"/>
            <a:t> 2: "ex post":</a:t>
          </a:r>
          <a:endParaRPr lang="de-DE" sz="1100" b="1"/>
        </a:p>
      </xdr:txBody>
    </xdr:sp>
    <xdr:clientData/>
  </xdr:twoCellAnchor>
  <xdr:twoCellAnchor editAs="oneCell">
    <xdr:from>
      <xdr:col>2</xdr:col>
      <xdr:colOff>323850</xdr:colOff>
      <xdr:row>8</xdr:row>
      <xdr:rowOff>400050</xdr:rowOff>
    </xdr:from>
    <xdr:to>
      <xdr:col>4</xdr:col>
      <xdr:colOff>1352550</xdr:colOff>
      <xdr:row>8</xdr:row>
      <xdr:rowOff>3082542</xdr:rowOff>
    </xdr:to>
    <xdr:pic>
      <xdr:nvPicPr>
        <xdr:cNvPr id="10" name="Grafik 9">
          <a:extLst>
            <a:ext uri="{FF2B5EF4-FFF2-40B4-BE49-F238E27FC236}">
              <a16:creationId xmlns:a16="http://schemas.microsoft.com/office/drawing/2014/main" id="{43F93B1F-837F-427C-976C-817381918DAB}"/>
            </a:ext>
          </a:extLst>
        </xdr:cNvPr>
        <xdr:cNvPicPr>
          <a:picLocks noChangeAspect="1"/>
        </xdr:cNvPicPr>
      </xdr:nvPicPr>
      <xdr:blipFill>
        <a:blip xmlns:r="http://schemas.openxmlformats.org/officeDocument/2006/relationships" r:embed="rId4"/>
        <a:stretch>
          <a:fillRect/>
        </a:stretch>
      </xdr:blipFill>
      <xdr:spPr>
        <a:xfrm>
          <a:off x="6067425" y="4124325"/>
          <a:ext cx="2838450" cy="2682492"/>
        </a:xfrm>
        <a:prstGeom prst="rect">
          <a:avLst/>
        </a:prstGeom>
      </xdr:spPr>
    </xdr:pic>
    <xdr:clientData/>
  </xdr:twoCellAnchor>
  <xdr:twoCellAnchor>
    <xdr:from>
      <xdr:col>1</xdr:col>
      <xdr:colOff>66675</xdr:colOff>
      <xdr:row>8</xdr:row>
      <xdr:rowOff>38100</xdr:rowOff>
    </xdr:from>
    <xdr:to>
      <xdr:col>1</xdr:col>
      <xdr:colOff>2447925</xdr:colOff>
      <xdr:row>8</xdr:row>
      <xdr:rowOff>238125</xdr:rowOff>
    </xdr:to>
    <xdr:sp macro="" textlink="">
      <xdr:nvSpPr>
        <xdr:cNvPr id="13" name="Textfeld 12">
          <a:extLst>
            <a:ext uri="{FF2B5EF4-FFF2-40B4-BE49-F238E27FC236}">
              <a16:creationId xmlns:a16="http://schemas.microsoft.com/office/drawing/2014/main" id="{9A94D66B-509A-4474-80E8-666D67F892DE}"/>
            </a:ext>
          </a:extLst>
        </xdr:cNvPr>
        <xdr:cNvSpPr txBox="1"/>
      </xdr:nvSpPr>
      <xdr:spPr>
        <a:xfrm>
          <a:off x="2752725" y="3762375"/>
          <a:ext cx="2381250"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DE" sz="1100" b="1"/>
            <a:t>Beispiel 1:</a:t>
          </a:r>
        </a:p>
      </xdr:txBody>
    </xdr:sp>
    <xdr:clientData/>
  </xdr:twoCellAnchor>
  <xdr:twoCellAnchor>
    <xdr:from>
      <xdr:col>2</xdr:col>
      <xdr:colOff>523875</xdr:colOff>
      <xdr:row>8</xdr:row>
      <xdr:rowOff>38100</xdr:rowOff>
    </xdr:from>
    <xdr:to>
      <xdr:col>4</xdr:col>
      <xdr:colOff>1095375</xdr:colOff>
      <xdr:row>8</xdr:row>
      <xdr:rowOff>238125</xdr:rowOff>
    </xdr:to>
    <xdr:sp macro="" textlink="">
      <xdr:nvSpPr>
        <xdr:cNvPr id="14" name="Textfeld 13">
          <a:extLst>
            <a:ext uri="{FF2B5EF4-FFF2-40B4-BE49-F238E27FC236}">
              <a16:creationId xmlns:a16="http://schemas.microsoft.com/office/drawing/2014/main" id="{D6863518-F882-4BE8-8970-22B79F1B8B1E}"/>
            </a:ext>
          </a:extLst>
        </xdr:cNvPr>
        <xdr:cNvSpPr txBox="1"/>
      </xdr:nvSpPr>
      <xdr:spPr>
        <a:xfrm>
          <a:off x="6267450" y="3762375"/>
          <a:ext cx="2381250"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DE" sz="1100" b="1"/>
            <a:t>Beispiel</a:t>
          </a:r>
          <a:r>
            <a:rPr lang="de-DE" sz="1100" b="1" baseline="0"/>
            <a:t> 2:</a:t>
          </a:r>
          <a:endParaRPr lang="de-DE" sz="1100" b="1"/>
        </a:p>
      </xdr:txBody>
    </xdr:sp>
    <xdr:clientData/>
  </xdr:twoCellAnchor>
  <xdr:twoCellAnchor>
    <xdr:from>
      <xdr:col>0</xdr:col>
      <xdr:colOff>1</xdr:colOff>
      <xdr:row>56</xdr:row>
      <xdr:rowOff>57150</xdr:rowOff>
    </xdr:from>
    <xdr:to>
      <xdr:col>1</xdr:col>
      <xdr:colOff>1123951</xdr:colOff>
      <xdr:row>58</xdr:row>
      <xdr:rowOff>142875</xdr:rowOff>
    </xdr:to>
    <xdr:sp macro="" textlink="">
      <xdr:nvSpPr>
        <xdr:cNvPr id="15" name="Textfeld 14">
          <a:extLst>
            <a:ext uri="{FF2B5EF4-FFF2-40B4-BE49-F238E27FC236}">
              <a16:creationId xmlns:a16="http://schemas.microsoft.com/office/drawing/2014/main" id="{37079807-B5B8-487C-9111-CA1F017AA60B}"/>
            </a:ext>
          </a:extLst>
        </xdr:cNvPr>
        <xdr:cNvSpPr txBox="1"/>
      </xdr:nvSpPr>
      <xdr:spPr>
        <a:xfrm>
          <a:off x="1" y="17834610"/>
          <a:ext cx="3890010" cy="4514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Tabelle 2: Ermittlung</a:t>
          </a:r>
          <a:r>
            <a:rPr lang="de-DE" sz="1100" baseline="0"/>
            <a:t> des MVA ex post</a:t>
          </a:r>
        </a:p>
        <a:p>
          <a:r>
            <a:rPr lang="de-DE" sz="1100" baseline="0"/>
            <a:t>Quelle: Eigene Darstellung in Anlehnung Gundel (2012): S. 142</a:t>
          </a:r>
          <a:endParaRPr lang="de-DE"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418370</xdr:colOff>
      <xdr:row>0</xdr:row>
      <xdr:rowOff>95250</xdr:rowOff>
    </xdr:from>
    <xdr:to>
      <xdr:col>1</xdr:col>
      <xdr:colOff>4133850</xdr:colOff>
      <xdr:row>3</xdr:row>
      <xdr:rowOff>82481</xdr:rowOff>
    </xdr:to>
    <xdr:pic>
      <xdr:nvPicPr>
        <xdr:cNvPr id="3" name="Grafik 4">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rcRect/>
        <a:stretch>
          <a:fillRect/>
        </a:stretch>
      </xdr:blipFill>
      <xdr:spPr bwMode="auto">
        <a:xfrm>
          <a:off x="418370" y="95250"/>
          <a:ext cx="5963380" cy="55873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tabColor rgb="FFFF0000"/>
  </sheetPr>
  <dimension ref="A1:L26"/>
  <sheetViews>
    <sheetView showGridLines="0" workbookViewId="0">
      <selection activeCell="A27" sqref="A27"/>
    </sheetView>
  </sheetViews>
  <sheetFormatPr defaultColWidth="11.42578125" defaultRowHeight="14.45"/>
  <cols>
    <col min="1" max="1" width="29.7109375" bestFit="1" customWidth="1"/>
    <col min="2" max="2" width="54" customWidth="1"/>
    <col min="3" max="3" width="12.42578125" bestFit="1" customWidth="1"/>
  </cols>
  <sheetData>
    <row r="1" spans="1:12" ht="66" customHeight="1">
      <c r="A1" s="22"/>
      <c r="B1" s="22"/>
      <c r="C1" s="21"/>
      <c r="D1" s="21"/>
      <c r="E1" s="21"/>
      <c r="F1" s="21"/>
      <c r="G1" s="21"/>
      <c r="H1" s="4"/>
      <c r="I1" s="4"/>
      <c r="J1" s="4"/>
      <c r="K1" s="4"/>
      <c r="L1" s="4"/>
    </row>
    <row r="2" spans="1:12">
      <c r="A2" s="30" t="s">
        <v>0</v>
      </c>
      <c r="B2" s="27" t="s">
        <v>1</v>
      </c>
      <c r="C2" s="23"/>
      <c r="D2" s="18"/>
    </row>
    <row r="3" spans="1:12">
      <c r="A3" s="31"/>
      <c r="B3" s="36" t="s">
        <v>2</v>
      </c>
    </row>
    <row r="5" spans="1:12" ht="23.45">
      <c r="A5" s="37" t="s">
        <v>3</v>
      </c>
      <c r="B5" s="25"/>
    </row>
    <row r="7" spans="1:12" ht="15" thickBot="1"/>
    <row r="8" spans="1:12" ht="15" thickTop="1">
      <c r="A8" s="1" t="s">
        <v>4</v>
      </c>
      <c r="B8" s="10" t="s">
        <v>5</v>
      </c>
    </row>
    <row r="9" spans="1:12">
      <c r="A9" s="2" t="s">
        <v>6</v>
      </c>
      <c r="B9" s="5" t="s">
        <v>7</v>
      </c>
    </row>
    <row r="10" spans="1:12" ht="79.5" customHeight="1">
      <c r="A10" s="2" t="s">
        <v>8</v>
      </c>
      <c r="B10" s="5" t="s">
        <v>9</v>
      </c>
    </row>
    <row r="11" spans="1:12">
      <c r="A11" s="2" t="s">
        <v>10</v>
      </c>
      <c r="B11" s="5" t="s">
        <v>11</v>
      </c>
    </row>
    <row r="12" spans="1:12">
      <c r="A12" s="2" t="s">
        <v>12</v>
      </c>
      <c r="B12" s="5" t="s">
        <v>13</v>
      </c>
    </row>
    <row r="13" spans="1:12">
      <c r="A13" s="2" t="s">
        <v>14</v>
      </c>
      <c r="B13" s="5" t="s">
        <v>15</v>
      </c>
    </row>
    <row r="14" spans="1:12">
      <c r="A14" s="2" t="s">
        <v>16</v>
      </c>
      <c r="B14" s="5" t="s">
        <v>17</v>
      </c>
    </row>
    <row r="15" spans="1:12" ht="15" thickBot="1">
      <c r="A15" s="3" t="s">
        <v>18</v>
      </c>
      <c r="B15" s="6" t="s">
        <v>19</v>
      </c>
    </row>
    <row r="16" spans="1:12" ht="15" thickTop="1"/>
    <row r="17" spans="1:2" ht="15" thickBot="1"/>
    <row r="18" spans="1:2" ht="15" thickTop="1">
      <c r="A18" s="38" t="s">
        <v>20</v>
      </c>
      <c r="B18" s="12"/>
    </row>
    <row r="19" spans="1:2">
      <c r="A19" s="13"/>
      <c r="B19" s="14"/>
    </row>
    <row r="20" spans="1:2">
      <c r="A20" s="15" t="s">
        <v>21</v>
      </c>
      <c r="B20" s="19"/>
    </row>
    <row r="21" spans="1:2">
      <c r="A21" s="15"/>
      <c r="B21" s="14"/>
    </row>
    <row r="22" spans="1:2">
      <c r="A22" s="15" t="s">
        <v>22</v>
      </c>
      <c r="B22" s="19"/>
    </row>
    <row r="23" spans="1:2">
      <c r="A23" s="13"/>
      <c r="B23" s="14"/>
    </row>
    <row r="24" spans="1:2">
      <c r="A24" s="13" t="s">
        <v>23</v>
      </c>
      <c r="B24" s="20" t="str">
        <f>IF(B20="",(""),(B20/B22))</f>
        <v/>
      </c>
    </row>
    <row r="25" spans="1:2" ht="15" thickBot="1">
      <c r="A25" s="16"/>
      <c r="B25" s="17"/>
    </row>
    <row r="26" spans="1:2" ht="15" thickTop="1"/>
  </sheetData>
  <pageMargins left="0.7" right="0.7" top="0.78740157499999996" bottom="0.78740157499999996"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tabColor rgb="FFFF0000"/>
  </sheetPr>
  <dimension ref="A1:L26"/>
  <sheetViews>
    <sheetView showGridLines="0" topLeftCell="A4" workbookViewId="0">
      <selection activeCell="B36" sqref="B36"/>
    </sheetView>
  </sheetViews>
  <sheetFormatPr defaultColWidth="11.42578125" defaultRowHeight="14.45"/>
  <cols>
    <col min="1" max="1" width="34" bestFit="1" customWidth="1"/>
    <col min="2" max="2" width="54" customWidth="1"/>
    <col min="3" max="3" width="12.42578125" bestFit="1" customWidth="1"/>
  </cols>
  <sheetData>
    <row r="1" spans="1:12" ht="66" customHeight="1">
      <c r="A1" s="22"/>
      <c r="B1" s="22"/>
      <c r="C1" s="21"/>
      <c r="D1" s="21"/>
      <c r="E1" s="21"/>
      <c r="F1" s="21"/>
      <c r="G1" s="21"/>
      <c r="H1" s="4"/>
      <c r="I1" s="4"/>
      <c r="J1" s="4"/>
      <c r="K1" s="4"/>
      <c r="L1" s="4"/>
    </row>
    <row r="2" spans="1:12">
      <c r="A2" s="32" t="s">
        <v>24</v>
      </c>
      <c r="B2" s="33" t="s">
        <v>25</v>
      </c>
      <c r="C2" s="23"/>
      <c r="D2" s="18"/>
    </row>
    <row r="3" spans="1:12">
      <c r="A3" s="31"/>
      <c r="B3" s="34" t="s">
        <v>26</v>
      </c>
    </row>
    <row r="5" spans="1:12" ht="23.45">
      <c r="A5" s="37" t="s">
        <v>27</v>
      </c>
      <c r="B5" s="25"/>
    </row>
    <row r="7" spans="1:12" ht="15" thickBot="1"/>
    <row r="8" spans="1:12" ht="15" thickTop="1">
      <c r="A8" s="1" t="s">
        <v>4</v>
      </c>
      <c r="B8" s="10" t="s">
        <v>5</v>
      </c>
    </row>
    <row r="9" spans="1:12">
      <c r="A9" s="2" t="s">
        <v>28</v>
      </c>
      <c r="B9" s="5" t="s">
        <v>7</v>
      </c>
    </row>
    <row r="10" spans="1:12" ht="79.5" customHeight="1">
      <c r="A10" s="2" t="s">
        <v>29</v>
      </c>
      <c r="B10" s="5" t="s">
        <v>9</v>
      </c>
    </row>
    <row r="11" spans="1:12">
      <c r="A11" s="2" t="s">
        <v>30</v>
      </c>
      <c r="B11" s="5" t="s">
        <v>11</v>
      </c>
    </row>
    <row r="12" spans="1:12">
      <c r="A12" s="2" t="s">
        <v>31</v>
      </c>
      <c r="B12" s="5" t="s">
        <v>13</v>
      </c>
    </row>
    <row r="13" spans="1:12">
      <c r="A13" s="2" t="s">
        <v>32</v>
      </c>
      <c r="B13" s="5" t="s">
        <v>15</v>
      </c>
    </row>
    <row r="14" spans="1:12">
      <c r="A14" s="2" t="s">
        <v>33</v>
      </c>
      <c r="B14" s="5" t="s">
        <v>17</v>
      </c>
    </row>
    <row r="15" spans="1:12" ht="15" thickBot="1">
      <c r="A15" s="3" t="s">
        <v>34</v>
      </c>
      <c r="B15" s="6" t="s">
        <v>19</v>
      </c>
    </row>
    <row r="16" spans="1:12" ht="15" thickTop="1"/>
    <row r="17" spans="1:2" ht="15" thickBot="1"/>
    <row r="18" spans="1:2" ht="15" thickTop="1">
      <c r="A18" s="38" t="s">
        <v>35</v>
      </c>
      <c r="B18" s="12"/>
    </row>
    <row r="19" spans="1:2">
      <c r="A19" s="13"/>
      <c r="B19" s="14"/>
    </row>
    <row r="20" spans="1:2">
      <c r="A20" s="15" t="s">
        <v>36</v>
      </c>
      <c r="B20" s="19"/>
    </row>
    <row r="21" spans="1:2">
      <c r="A21" s="15"/>
      <c r="B21" s="14"/>
    </row>
    <row r="22" spans="1:2">
      <c r="A22" s="15" t="s">
        <v>37</v>
      </c>
      <c r="B22" s="19"/>
    </row>
    <row r="23" spans="1:2">
      <c r="A23" s="13"/>
      <c r="B23" s="14"/>
    </row>
    <row r="24" spans="1:2">
      <c r="A24" s="13" t="s">
        <v>38</v>
      </c>
      <c r="B24" s="20" t="str">
        <f>IF(B20="",(""),(B20/B22))</f>
        <v/>
      </c>
    </row>
    <row r="25" spans="1:2" ht="15" thickBot="1">
      <c r="A25" s="16"/>
      <c r="B25" s="17"/>
    </row>
    <row r="26" spans="1:2" ht="15" thickTop="1"/>
  </sheetData>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
    <tabColor theme="3" tint="0.39997558519241921"/>
  </sheetPr>
  <dimension ref="A1:L59"/>
  <sheetViews>
    <sheetView showGridLines="0" tabSelected="1" workbookViewId="0">
      <selection activeCell="F38" sqref="F38"/>
    </sheetView>
  </sheetViews>
  <sheetFormatPr defaultColWidth="11.42578125" defaultRowHeight="14.45"/>
  <cols>
    <col min="1" max="1" width="40.28515625" customWidth="1"/>
    <col min="2" max="2" width="45.85546875" customWidth="1"/>
    <col min="3" max="3" width="12.5703125" customWidth="1"/>
    <col min="4" max="4" width="14.5703125" customWidth="1"/>
    <col min="5" max="5" width="23.28515625" customWidth="1"/>
    <col min="6" max="6" width="14" customWidth="1"/>
    <col min="7" max="7" width="12.42578125" customWidth="1"/>
    <col min="10" max="10" width="12.5703125" bestFit="1" customWidth="1"/>
  </cols>
  <sheetData>
    <row r="1" spans="1:12" ht="42" customHeight="1">
      <c r="A1" s="22"/>
      <c r="B1" s="22"/>
      <c r="C1" s="21"/>
      <c r="D1" s="21"/>
      <c r="E1" s="21"/>
      <c r="F1" s="21"/>
      <c r="G1" s="21"/>
      <c r="H1" s="4"/>
      <c r="I1" s="4"/>
      <c r="J1" s="4"/>
      <c r="K1" s="4"/>
      <c r="L1" s="4"/>
    </row>
    <row r="2" spans="1:12">
      <c r="A2" s="26" t="s">
        <v>0</v>
      </c>
      <c r="B2" s="71" t="s">
        <v>1</v>
      </c>
      <c r="C2" s="23"/>
      <c r="D2" s="24"/>
      <c r="E2" s="4"/>
      <c r="F2" s="4"/>
      <c r="G2" s="4"/>
    </row>
    <row r="3" spans="1:12">
      <c r="A3" s="35" t="s">
        <v>39</v>
      </c>
      <c r="B3" s="35" t="s">
        <v>40</v>
      </c>
      <c r="C3" s="35"/>
    </row>
    <row r="4" spans="1:12" ht="23.45">
      <c r="A4" s="107" t="s">
        <v>41</v>
      </c>
      <c r="B4" s="108"/>
    </row>
    <row r="5" spans="1:12">
      <c r="A5" s="73" t="s">
        <v>4</v>
      </c>
      <c r="B5" s="75" t="s">
        <v>41</v>
      </c>
    </row>
    <row r="6" spans="1:12" ht="59.25" customHeight="1">
      <c r="A6" s="74" t="s">
        <v>6</v>
      </c>
      <c r="B6" s="44" t="s">
        <v>42</v>
      </c>
      <c r="E6" s="39"/>
    </row>
    <row r="7" spans="1:12" ht="108.75" customHeight="1">
      <c r="A7" s="74" t="s">
        <v>8</v>
      </c>
      <c r="B7" s="43"/>
      <c r="C7" s="104" t="s">
        <v>43</v>
      </c>
      <c r="D7" s="105"/>
      <c r="E7" s="105"/>
    </row>
    <row r="8" spans="1:12">
      <c r="A8" s="74" t="s">
        <v>10</v>
      </c>
      <c r="B8" s="43" t="s">
        <v>44</v>
      </c>
    </row>
    <row r="9" spans="1:12" ht="291" customHeight="1">
      <c r="A9" s="74" t="s">
        <v>12</v>
      </c>
      <c r="B9" s="43" t="s">
        <v>45</v>
      </c>
      <c r="C9" s="102"/>
      <c r="D9" s="106"/>
      <c r="E9" s="103"/>
    </row>
    <row r="10" spans="1:12" ht="72">
      <c r="A10" s="74" t="s">
        <v>14</v>
      </c>
      <c r="B10" s="43" t="s">
        <v>46</v>
      </c>
    </row>
    <row r="11" spans="1:12" ht="93.75" customHeight="1">
      <c r="A11" s="74" t="s">
        <v>16</v>
      </c>
      <c r="B11" s="43" t="s">
        <v>47</v>
      </c>
    </row>
    <row r="12" spans="1:12">
      <c r="A12" s="74" t="s">
        <v>18</v>
      </c>
      <c r="B12" s="43" t="s">
        <v>48</v>
      </c>
    </row>
    <row r="13" spans="1:12">
      <c r="A13" s="77"/>
      <c r="B13" s="43"/>
    </row>
    <row r="14" spans="1:12">
      <c r="A14" s="74" t="s">
        <v>20</v>
      </c>
      <c r="B14" s="42"/>
    </row>
    <row r="15" spans="1:12">
      <c r="E15" s="40"/>
    </row>
    <row r="16" spans="1:12">
      <c r="A16" s="111" t="s">
        <v>49</v>
      </c>
      <c r="B16" s="111"/>
      <c r="C16" s="111"/>
      <c r="D16" s="111"/>
      <c r="E16" s="111"/>
      <c r="F16" s="111"/>
      <c r="G16" s="111"/>
    </row>
    <row r="17" spans="1:10">
      <c r="A17" s="52" t="s">
        <v>50</v>
      </c>
      <c r="B17" s="52" t="s">
        <v>51</v>
      </c>
      <c r="C17" s="47" t="s">
        <v>52</v>
      </c>
      <c r="D17" s="48" t="s">
        <v>53</v>
      </c>
      <c r="E17" s="51" t="s">
        <v>54</v>
      </c>
      <c r="F17" s="116" t="s">
        <v>41</v>
      </c>
      <c r="G17" s="116"/>
    </row>
    <row r="18" spans="1:10">
      <c r="A18" s="78"/>
      <c r="B18" s="79"/>
      <c r="C18" s="80"/>
      <c r="D18" s="81"/>
      <c r="E18" s="82"/>
      <c r="F18" s="81"/>
      <c r="G18" s="81"/>
    </row>
    <row r="19" spans="1:10">
      <c r="A19" s="114">
        <v>8.1000000000000003E-2</v>
      </c>
      <c r="B19" s="49">
        <v>1</v>
      </c>
      <c r="C19" s="53">
        <v>48240</v>
      </c>
      <c r="D19" s="50">
        <f>($A$19+1)^(-B19)</f>
        <v>0.92506938020351526</v>
      </c>
      <c r="E19" s="54">
        <f>C19*D19</f>
        <v>44625.346901017576</v>
      </c>
      <c r="F19" s="117">
        <f>SUM(E19:E25)</f>
        <v>139686.55339963542</v>
      </c>
      <c r="G19" s="117"/>
    </row>
    <row r="20" spans="1:10">
      <c r="A20" s="115"/>
      <c r="B20" s="83"/>
      <c r="C20" s="84"/>
      <c r="D20" s="85"/>
      <c r="E20" s="86"/>
      <c r="F20" s="117"/>
      <c r="G20" s="117"/>
    </row>
    <row r="21" spans="1:10">
      <c r="A21" s="115"/>
      <c r="B21" s="49">
        <v>2</v>
      </c>
      <c r="C21" s="53">
        <v>52543</v>
      </c>
      <c r="D21" s="50">
        <f>($A$19+1)^(-B21)</f>
        <v>0.85575335819011589</v>
      </c>
      <c r="E21" s="54">
        <f t="shared" ref="E21:E25" si="0">C21*D21</f>
        <v>44963.848699383256</v>
      </c>
      <c r="F21" s="117"/>
      <c r="G21" s="117"/>
    </row>
    <row r="22" spans="1:10">
      <c r="A22" s="115"/>
      <c r="B22" s="83"/>
      <c r="C22" s="84"/>
      <c r="D22" s="85"/>
      <c r="E22" s="86"/>
      <c r="F22" s="117"/>
      <c r="G22" s="117"/>
    </row>
    <row r="23" spans="1:10">
      <c r="A23" s="115"/>
      <c r="B23" s="49">
        <v>3</v>
      </c>
      <c r="C23" s="53">
        <v>42206</v>
      </c>
      <c r="D23" s="50">
        <f>($A$19+1)^(-B23)</f>
        <v>0.79163122866800739</v>
      </c>
      <c r="E23" s="54">
        <f t="shared" si="0"/>
        <v>33411.587637161923</v>
      </c>
      <c r="F23" s="117"/>
      <c r="G23" s="117"/>
    </row>
    <row r="24" spans="1:10">
      <c r="A24" s="115"/>
      <c r="B24" s="83"/>
      <c r="C24" s="84"/>
      <c r="D24" s="85"/>
      <c r="E24" s="86"/>
      <c r="F24" s="117"/>
      <c r="G24" s="117"/>
    </row>
    <row r="25" spans="1:10">
      <c r="A25" s="115"/>
      <c r="B25" s="49">
        <v>4</v>
      </c>
      <c r="C25" s="53">
        <v>22785</v>
      </c>
      <c r="D25" s="50">
        <f>($A$19+1)^(-B25)</f>
        <v>0.73231381005366081</v>
      </c>
      <c r="E25" s="54">
        <f t="shared" si="0"/>
        <v>16685.770162072662</v>
      </c>
      <c r="F25" s="117"/>
      <c r="G25" s="117"/>
    </row>
    <row r="26" spans="1:10">
      <c r="G26" s="45"/>
    </row>
    <row r="28" spans="1:10">
      <c r="E28" s="41"/>
    </row>
    <row r="30" spans="1:10" ht="15.75" customHeight="1">
      <c r="A30" s="55" t="s">
        <v>55</v>
      </c>
    </row>
    <row r="32" spans="1:10">
      <c r="A32" s="62" t="s">
        <v>56</v>
      </c>
      <c r="B32" s="57">
        <v>23.6</v>
      </c>
      <c r="C32" s="56"/>
      <c r="G32" s="56"/>
      <c r="H32" s="56"/>
      <c r="I32" s="56"/>
      <c r="J32" s="56"/>
    </row>
    <row r="33" spans="1:10">
      <c r="A33" s="87"/>
      <c r="B33" s="86"/>
      <c r="C33" s="56"/>
      <c r="G33" s="56"/>
      <c r="H33" s="56"/>
      <c r="I33" s="56"/>
      <c r="J33" s="56"/>
    </row>
    <row r="34" spans="1:10">
      <c r="A34" s="62" t="s">
        <v>57</v>
      </c>
      <c r="B34" s="58">
        <v>342100000</v>
      </c>
      <c r="C34" s="56"/>
      <c r="G34" s="56"/>
      <c r="H34" s="56"/>
      <c r="I34" s="56"/>
      <c r="J34" s="56"/>
    </row>
    <row r="35" spans="1:10">
      <c r="A35" s="87"/>
      <c r="B35" s="88"/>
      <c r="C35" s="56"/>
      <c r="G35" s="56"/>
      <c r="H35" s="56"/>
      <c r="I35" s="56"/>
      <c r="J35" s="56"/>
    </row>
    <row r="36" spans="1:10">
      <c r="A36" s="63" t="s">
        <v>58</v>
      </c>
      <c r="B36" s="59">
        <f>B32*B34</f>
        <v>8073560000.000001</v>
      </c>
      <c r="C36" s="56"/>
      <c r="G36" s="56"/>
      <c r="H36" s="56"/>
      <c r="I36" s="56"/>
      <c r="J36" s="56"/>
    </row>
    <row r="37" spans="1:10">
      <c r="A37" s="89"/>
      <c r="B37" s="90"/>
      <c r="C37" s="56"/>
      <c r="G37" s="56"/>
      <c r="H37" s="56"/>
      <c r="I37" s="56"/>
      <c r="J37" s="56"/>
    </row>
    <row r="38" spans="1:10" ht="14.25" customHeight="1">
      <c r="A38" s="72" t="s">
        <v>59</v>
      </c>
      <c r="B38" s="60">
        <v>2600000000</v>
      </c>
      <c r="C38" s="56"/>
      <c r="D38" s="56"/>
      <c r="E38" s="56"/>
      <c r="F38" s="56"/>
      <c r="G38" s="56"/>
      <c r="H38" s="56"/>
      <c r="I38" s="56"/>
      <c r="J38" s="56"/>
    </row>
    <row r="39" spans="1:10" ht="14.25" customHeight="1">
      <c r="A39" s="91"/>
      <c r="B39" s="90"/>
      <c r="C39" s="56"/>
      <c r="D39" s="56"/>
      <c r="E39" s="56"/>
      <c r="F39" s="56"/>
      <c r="G39" s="56"/>
      <c r="H39" s="56"/>
      <c r="I39" s="56"/>
      <c r="J39" s="56"/>
    </row>
    <row r="40" spans="1:10">
      <c r="A40" s="64" t="s">
        <v>60</v>
      </c>
      <c r="B40" s="60">
        <v>1600000000</v>
      </c>
      <c r="C40" s="56"/>
      <c r="D40" s="110" t="s">
        <v>61</v>
      </c>
      <c r="E40" s="110"/>
      <c r="F40" s="110"/>
      <c r="G40" s="56"/>
    </row>
    <row r="41" spans="1:10">
      <c r="A41" s="92"/>
      <c r="B41" s="90"/>
      <c r="C41" s="56"/>
      <c r="D41" s="76"/>
      <c r="E41" s="76"/>
      <c r="F41" s="76"/>
      <c r="G41" s="56"/>
    </row>
    <row r="42" spans="1:10">
      <c r="A42" s="64" t="s">
        <v>62</v>
      </c>
      <c r="B42" s="60">
        <v>900000000</v>
      </c>
      <c r="C42" s="56"/>
      <c r="D42" s="112" t="str">
        <f>A36</f>
        <v>Marktkapitalisierung des Eigenkapitals</v>
      </c>
      <c r="E42" s="113"/>
      <c r="F42" s="67">
        <f>B36</f>
        <v>8073560000.000001</v>
      </c>
      <c r="G42" s="56"/>
      <c r="H42" s="56"/>
      <c r="I42" s="56"/>
      <c r="J42" s="56"/>
    </row>
    <row r="43" spans="1:10">
      <c r="A43" s="92"/>
      <c r="B43" s="90"/>
      <c r="C43" s="56"/>
      <c r="D43" s="93"/>
      <c r="E43" s="94"/>
      <c r="F43" s="95"/>
      <c r="G43" s="56"/>
      <c r="H43" s="56"/>
      <c r="I43" s="56"/>
      <c r="J43" s="56"/>
    </row>
    <row r="44" spans="1:10">
      <c r="A44" s="64" t="s">
        <v>63</v>
      </c>
      <c r="B44" s="60">
        <v>700000000</v>
      </c>
      <c r="C44" s="56"/>
      <c r="D44" s="109" t="str">
        <f>A48</f>
        <v>Drittverbindlichkeiten</v>
      </c>
      <c r="E44" s="109"/>
      <c r="F44" s="67">
        <f>B48</f>
        <v>5900000000</v>
      </c>
      <c r="G44" s="56"/>
      <c r="H44" s="56"/>
      <c r="I44" s="56"/>
      <c r="J44" s="56"/>
    </row>
    <row r="45" spans="1:10">
      <c r="A45" s="92"/>
      <c r="B45" s="90"/>
      <c r="C45" s="56"/>
      <c r="D45" s="102"/>
      <c r="E45" s="103"/>
      <c r="F45" s="95"/>
      <c r="G45" s="56"/>
      <c r="H45" s="56"/>
      <c r="I45" s="56"/>
      <c r="J45" s="56"/>
    </row>
    <row r="46" spans="1:10">
      <c r="A46" s="64" t="s">
        <v>64</v>
      </c>
      <c r="B46" s="60">
        <v>100000000</v>
      </c>
      <c r="C46" s="56"/>
      <c r="D46" s="109" t="str">
        <f>A50</f>
        <v>Net Operating Assets (NOA)</v>
      </c>
      <c r="E46" s="109"/>
      <c r="F46" s="67">
        <f>B50</f>
        <v>5600000000</v>
      </c>
      <c r="G46" s="56"/>
      <c r="H46" s="56"/>
      <c r="I46" s="56"/>
      <c r="J46" s="56"/>
    </row>
    <row r="47" spans="1:10">
      <c r="A47" s="92"/>
      <c r="B47" s="90"/>
      <c r="C47" s="56"/>
      <c r="D47" s="102"/>
      <c r="E47" s="103"/>
      <c r="F47" s="95"/>
      <c r="G47" s="56"/>
      <c r="H47" s="56"/>
      <c r="I47" s="56"/>
      <c r="J47" s="56"/>
    </row>
    <row r="48" spans="1:10">
      <c r="A48" s="63" t="s">
        <v>65</v>
      </c>
      <c r="B48" s="61">
        <f>SUM(B38:B46)</f>
        <v>5900000000</v>
      </c>
      <c r="C48" s="56"/>
      <c r="D48" s="109" t="str">
        <f>A56</f>
        <v>Nicht betriebliches Vermögen</v>
      </c>
      <c r="E48" s="109"/>
      <c r="F48" s="67">
        <f>B56</f>
        <v>600000000</v>
      </c>
      <c r="G48" s="56"/>
      <c r="H48" s="56"/>
      <c r="I48" s="56"/>
      <c r="J48" s="56"/>
    </row>
    <row r="49" spans="1:10">
      <c r="A49" s="96"/>
      <c r="B49" s="97"/>
      <c r="C49" s="56"/>
      <c r="D49" s="102"/>
      <c r="E49" s="103"/>
      <c r="F49" s="95"/>
      <c r="G49" s="56"/>
      <c r="H49" s="56"/>
      <c r="I49" s="56"/>
      <c r="J49" s="56"/>
    </row>
    <row r="50" spans="1:10">
      <c r="A50" s="65" t="s">
        <v>66</v>
      </c>
      <c r="B50" s="59">
        <v>5600000000</v>
      </c>
      <c r="C50" s="55"/>
      <c r="D50" s="69" t="s">
        <v>41</v>
      </c>
      <c r="E50" s="69"/>
      <c r="F50" s="70">
        <f>F42+F44-F46-F48</f>
        <v>7773560000</v>
      </c>
      <c r="G50" s="56"/>
      <c r="H50" s="56"/>
      <c r="I50" s="56"/>
      <c r="J50" s="56"/>
    </row>
    <row r="51" spans="1:10">
      <c r="A51" s="96"/>
      <c r="B51" s="90"/>
      <c r="C51" s="55"/>
      <c r="D51" s="98"/>
      <c r="E51" s="99"/>
      <c r="F51" s="100"/>
      <c r="G51" s="56"/>
      <c r="H51" s="56"/>
      <c r="I51" s="56"/>
      <c r="J51" s="56"/>
    </row>
    <row r="52" spans="1:10">
      <c r="A52" s="66" t="s">
        <v>67</v>
      </c>
      <c r="B52" s="60">
        <v>0</v>
      </c>
      <c r="C52" s="46"/>
      <c r="D52" s="68"/>
    </row>
    <row r="53" spans="1:10">
      <c r="A53" s="101"/>
      <c r="B53" s="90"/>
    </row>
    <row r="54" spans="1:10">
      <c r="A54" s="62" t="s">
        <v>68</v>
      </c>
      <c r="B54" s="60">
        <v>600000000</v>
      </c>
    </row>
    <row r="55" spans="1:10">
      <c r="A55" s="87"/>
      <c r="B55" s="90"/>
    </row>
    <row r="56" spans="1:10" ht="19.5" customHeight="1">
      <c r="A56" s="63" t="s">
        <v>69</v>
      </c>
      <c r="B56" s="59">
        <f>SUM(B52:B54)</f>
        <v>600000000</v>
      </c>
    </row>
    <row r="59" spans="1:10" ht="28.5" customHeight="1">
      <c r="A59" s="41" t="s">
        <v>70</v>
      </c>
    </row>
  </sheetData>
  <sheetProtection selectLockedCells="1"/>
  <mergeCells count="15">
    <mergeCell ref="A4:B4"/>
    <mergeCell ref="D44:E44"/>
    <mergeCell ref="D46:E46"/>
    <mergeCell ref="D48:E48"/>
    <mergeCell ref="D40:F40"/>
    <mergeCell ref="A16:G16"/>
    <mergeCell ref="D42:E42"/>
    <mergeCell ref="A19:A25"/>
    <mergeCell ref="F17:G17"/>
    <mergeCell ref="F19:G25"/>
    <mergeCell ref="D49:E49"/>
    <mergeCell ref="D47:E47"/>
    <mergeCell ref="D45:E45"/>
    <mergeCell ref="C7:E7"/>
    <mergeCell ref="C9:E9"/>
  </mergeCells>
  <phoneticPr fontId="12" type="noConversion"/>
  <pageMargins left="0.70866141732283472" right="0.70866141732283472" top="0.78740157480314965" bottom="0.78740157480314965"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C7007-85A9-4014-891A-ACB5E5EF4C89}">
  <sheetPr>
    <tabColor rgb="FFFFC000"/>
  </sheetPr>
  <dimension ref="A1:N7"/>
  <sheetViews>
    <sheetView showGridLines="0" workbookViewId="0">
      <selection activeCell="M26" sqref="M26"/>
    </sheetView>
  </sheetViews>
  <sheetFormatPr defaultColWidth="11.42578125" defaultRowHeight="14.45"/>
  <cols>
    <col min="3" max="3" width="13.28515625" bestFit="1" customWidth="1"/>
    <col min="4" max="4" width="9.140625" bestFit="1" customWidth="1"/>
    <col min="5" max="5" width="5.28515625" bestFit="1" customWidth="1"/>
    <col min="8" max="8" width="12.140625" bestFit="1" customWidth="1"/>
  </cols>
  <sheetData>
    <row r="1" spans="1:14" ht="18">
      <c r="A1" s="118" t="s">
        <v>71</v>
      </c>
      <c r="B1" s="118"/>
      <c r="C1" s="118"/>
      <c r="D1" s="118"/>
      <c r="E1" s="118"/>
      <c r="F1" s="118"/>
      <c r="G1" s="118"/>
      <c r="H1" s="118"/>
      <c r="I1" s="118"/>
      <c r="J1" s="118"/>
      <c r="K1" s="118"/>
      <c r="L1" s="118"/>
      <c r="M1" s="118"/>
      <c r="N1" s="118"/>
    </row>
    <row r="3" spans="1:14">
      <c r="A3" t="s">
        <v>72</v>
      </c>
    </row>
    <row r="5" spans="1:14">
      <c r="A5" t="s">
        <v>73</v>
      </c>
    </row>
    <row r="7" spans="1:14">
      <c r="A7" t="s">
        <v>74</v>
      </c>
    </row>
  </sheetData>
  <mergeCells count="1">
    <mergeCell ref="A1:N1"/>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
    <tabColor rgb="FF92D050"/>
  </sheetPr>
  <dimension ref="A1:B29"/>
  <sheetViews>
    <sheetView showGridLines="0" topLeftCell="A4" workbookViewId="0">
      <selection activeCell="D27" sqref="D27"/>
    </sheetView>
  </sheetViews>
  <sheetFormatPr defaultColWidth="11.42578125" defaultRowHeight="14.45"/>
  <cols>
    <col min="1" max="1" width="33.7109375" bestFit="1" customWidth="1"/>
    <col min="2" max="2" width="62.85546875" bestFit="1" customWidth="1"/>
  </cols>
  <sheetData>
    <row r="1" spans="1:2">
      <c r="A1" s="25"/>
      <c r="B1" s="25"/>
    </row>
    <row r="2" spans="1:2">
      <c r="A2" s="25"/>
      <c r="B2" s="25"/>
    </row>
    <row r="3" spans="1:2">
      <c r="A3" s="25"/>
      <c r="B3" s="25"/>
    </row>
    <row r="4" spans="1:2">
      <c r="A4" s="25"/>
      <c r="B4" s="25"/>
    </row>
    <row r="5" spans="1:2">
      <c r="A5" s="28" t="s">
        <v>24</v>
      </c>
      <c r="B5" s="29" t="s">
        <v>25</v>
      </c>
    </row>
    <row r="6" spans="1:2">
      <c r="B6" s="35" t="s">
        <v>26</v>
      </c>
    </row>
    <row r="8" spans="1:2" ht="23.45">
      <c r="A8" s="37" t="s">
        <v>75</v>
      </c>
      <c r="B8" s="37"/>
    </row>
    <row r="10" spans="1:2" ht="15" thickBot="1"/>
    <row r="11" spans="1:2" ht="15" thickTop="1">
      <c r="A11" s="7" t="s">
        <v>4</v>
      </c>
      <c r="B11" s="10" t="s">
        <v>75</v>
      </c>
    </row>
    <row r="12" spans="1:2" ht="43.15">
      <c r="A12" s="8" t="s">
        <v>28</v>
      </c>
      <c r="B12" s="5" t="s">
        <v>76</v>
      </c>
    </row>
    <row r="13" spans="1:2" ht="43.15">
      <c r="A13" s="8" t="s">
        <v>77</v>
      </c>
      <c r="B13" s="5" t="s">
        <v>78</v>
      </c>
    </row>
    <row r="14" spans="1:2">
      <c r="A14" s="8" t="s">
        <v>30</v>
      </c>
      <c r="B14" s="11" t="s">
        <v>79</v>
      </c>
    </row>
    <row r="15" spans="1:2">
      <c r="A15" s="8" t="s">
        <v>80</v>
      </c>
      <c r="B15" s="11" t="s">
        <v>81</v>
      </c>
    </row>
    <row r="16" spans="1:2">
      <c r="A16" s="8" t="s">
        <v>82</v>
      </c>
      <c r="B16" s="11" t="s">
        <v>83</v>
      </c>
    </row>
    <row r="17" spans="1:2" ht="57.6">
      <c r="A17" s="8" t="s">
        <v>33</v>
      </c>
      <c r="B17" s="5" t="s">
        <v>84</v>
      </c>
    </row>
    <row r="18" spans="1:2" ht="43.9" thickBot="1">
      <c r="A18" s="9" t="s">
        <v>34</v>
      </c>
      <c r="B18" s="6" t="s">
        <v>85</v>
      </c>
    </row>
    <row r="19" spans="1:2" ht="15" thickTop="1"/>
    <row r="20" spans="1:2" ht="15" thickBot="1"/>
    <row r="21" spans="1:2" ht="15" thickTop="1">
      <c r="A21" s="38" t="s">
        <v>86</v>
      </c>
      <c r="B21" s="12"/>
    </row>
    <row r="22" spans="1:2">
      <c r="A22" s="13"/>
      <c r="B22" s="14"/>
    </row>
    <row r="23" spans="1:2">
      <c r="A23" s="13" t="s">
        <v>87</v>
      </c>
      <c r="B23" s="19"/>
    </row>
    <row r="24" spans="1:2">
      <c r="A24" s="13"/>
      <c r="B24" s="14"/>
    </row>
    <row r="25" spans="1:2">
      <c r="A25" s="13" t="s">
        <v>88</v>
      </c>
      <c r="B25" s="19"/>
    </row>
    <row r="26" spans="1:2">
      <c r="A26" s="13"/>
      <c r="B26" s="14"/>
    </row>
    <row r="27" spans="1:2">
      <c r="A27" s="13" t="s">
        <v>89</v>
      </c>
      <c r="B27" s="20" t="str">
        <f>IF(B23="",(""),(B23/B25))</f>
        <v/>
      </c>
    </row>
    <row r="28" spans="1:2" ht="15" thickBot="1">
      <c r="A28" s="16"/>
      <c r="B28" s="17"/>
    </row>
    <row r="29" spans="1:2" ht="15" thickTop="1"/>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B4E14312E32E74DA467A537E973722E" ma:contentTypeVersion="8" ma:contentTypeDescription="Ein neues Dokument erstellen." ma:contentTypeScope="" ma:versionID="32fd6ce731f0a270abcea95056f8d431">
  <xsd:schema xmlns:xsd="http://www.w3.org/2001/XMLSchema" xmlns:xs="http://www.w3.org/2001/XMLSchema" xmlns:p="http://schemas.microsoft.com/office/2006/metadata/properties" xmlns:ns2="338bfb26-5841-4ed7-948b-280e849a9fdb" targetNamespace="http://schemas.microsoft.com/office/2006/metadata/properties" ma:root="true" ma:fieldsID="20486bf88eba5f93d8c331636e38b233" ns2:_="">
    <xsd:import namespace="338bfb26-5841-4ed7-948b-280e849a9fdb"/>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8bfb26-5841-4ed7-948b-280e849a9f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508A05-F575-49EB-A37E-3ADF7F4DED80}"/>
</file>

<file path=customXml/itemProps2.xml><?xml version="1.0" encoding="utf-8"?>
<ds:datastoreItem xmlns:ds="http://schemas.openxmlformats.org/officeDocument/2006/customXml" ds:itemID="{10DED57B-7C52-4E4D-8099-5BA0D9E0F711}"/>
</file>

<file path=customXml/itemProps3.xml><?xml version="1.0" encoding="utf-8"?>
<ds:datastoreItem xmlns:ds="http://schemas.openxmlformats.org/officeDocument/2006/customXml" ds:itemID="{27AB99D9-AF30-466D-837D-F135EE22813B}"/>
</file>

<file path=docProps/app.xml><?xml version="1.0" encoding="utf-8"?>
<Properties xmlns="http://schemas.openxmlformats.org/officeDocument/2006/extended-properties" xmlns:vt="http://schemas.openxmlformats.org/officeDocument/2006/docPropsVTypes">
  <Application>Microsoft Excel Online</Application>
  <Manager/>
  <Company>Hewlett-Packard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Constanze</dc:creator>
  <cp:keywords/>
  <dc:description/>
  <cp:lastModifiedBy>Wemke de Vries</cp:lastModifiedBy>
  <cp:revision/>
  <dcterms:created xsi:type="dcterms:W3CDTF">2010-11-07T18:33:17Z</dcterms:created>
  <dcterms:modified xsi:type="dcterms:W3CDTF">2022-01-06T09:12:12Z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0x010100BB4E14312E32E74DA467A537E973722E</vt:lpwstr>
  </property>
</Properties>
</file>